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2120" windowHeight="7875" tabRatio="728" activeTab="1"/>
  </bookViews>
  <sheets>
    <sheet name="1" sheetId="18" r:id="rId1"/>
    <sheet name="прил9" sheetId="20" r:id="rId2"/>
    <sheet name="прил 13" sheetId="46" r:id="rId3"/>
    <sheet name="Лист1" sheetId="47" r:id="rId4"/>
    <sheet name="Лист2" sheetId="48" r:id="rId5"/>
  </sheets>
  <definedNames>
    <definedName name="_Toc105952697" localSheetId="1">прил9!#REF!</definedName>
    <definedName name="_Toc105952698" localSheetId="1">прил9!#REF!</definedName>
    <definedName name="_xlnm.Print_Area" localSheetId="0">'1'!$A$1:$E$28</definedName>
    <definedName name="_xlnm.Print_Area" localSheetId="2">'прил 13'!$A$1:$I$20</definedName>
    <definedName name="_xlnm.Print_Area" localSheetId="1">прил9!$A$1:$D$65</definedName>
    <definedName name="_xlnm.Print_Area">#REF!</definedName>
    <definedName name="п" localSheetId="2">#REF!</definedName>
    <definedName name="п">#REF!</definedName>
  </definedNames>
  <calcPr calcId="124519"/>
</workbook>
</file>

<file path=xl/calcChain.xml><?xml version="1.0" encoding="utf-8"?>
<calcChain xmlns="http://schemas.openxmlformats.org/spreadsheetml/2006/main">
  <c r="I9" i="46"/>
  <c r="J9"/>
  <c r="H9"/>
  <c r="D8" i="20"/>
  <c r="E8"/>
  <c r="C8"/>
  <c r="J87" i="46"/>
  <c r="J88"/>
  <c r="J90"/>
  <c r="J91"/>
  <c r="J92"/>
  <c r="J97"/>
  <c r="J98"/>
  <c r="J99"/>
  <c r="J101"/>
  <c r="J102"/>
  <c r="J104"/>
  <c r="J105"/>
  <c r="J106"/>
  <c r="J107"/>
  <c r="J108"/>
  <c r="J109"/>
  <c r="J112"/>
  <c r="I86"/>
  <c r="J86" s="1"/>
  <c r="I111"/>
  <c r="I110" s="1"/>
  <c r="I109" s="1"/>
  <c r="H111"/>
  <c r="H110" s="1"/>
  <c r="H109" s="1"/>
  <c r="H103"/>
  <c r="H100"/>
  <c r="I97"/>
  <c r="H97"/>
  <c r="I89"/>
  <c r="J89" s="1"/>
  <c r="H86"/>
  <c r="H85" s="1"/>
  <c r="H84" s="1"/>
  <c r="I82"/>
  <c r="H82"/>
  <c r="I80"/>
  <c r="H80"/>
  <c r="H78"/>
  <c r="I75"/>
  <c r="I74" s="1"/>
  <c r="H75"/>
  <c r="H74" s="1"/>
  <c r="I70"/>
  <c r="H70"/>
  <c r="I68"/>
  <c r="H68"/>
  <c r="I62"/>
  <c r="H62"/>
  <c r="I59"/>
  <c r="H59"/>
  <c r="I58"/>
  <c r="I57" s="1"/>
  <c r="H57"/>
  <c r="I53"/>
  <c r="H53"/>
  <c r="I51"/>
  <c r="H51"/>
  <c r="I48"/>
  <c r="H48"/>
  <c r="I46"/>
  <c r="H46"/>
  <c r="H45" s="1"/>
  <c r="I43"/>
  <c r="H40"/>
  <c r="H39" s="1"/>
  <c r="H38" s="1"/>
  <c r="I36"/>
  <c r="H36"/>
  <c r="I34"/>
  <c r="H34"/>
  <c r="H26"/>
  <c r="I23"/>
  <c r="H23"/>
  <c r="H20"/>
  <c r="H15"/>
  <c r="H11"/>
  <c r="E28" i="20"/>
  <c r="D27"/>
  <c r="C27"/>
  <c r="D25"/>
  <c r="C25"/>
  <c r="D23"/>
  <c r="C23"/>
  <c r="D17"/>
  <c r="C17"/>
  <c r="D14"/>
  <c r="C14"/>
  <c r="D12"/>
  <c r="C12"/>
  <c r="H19" i="46" l="1"/>
  <c r="H18" s="1"/>
  <c r="H33"/>
  <c r="H96"/>
  <c r="H95" s="1"/>
  <c r="H94" s="1"/>
  <c r="H93" s="1"/>
  <c r="I85"/>
  <c r="I84" s="1"/>
  <c r="J111"/>
  <c r="I56"/>
  <c r="H10"/>
  <c r="I33"/>
  <c r="H50"/>
  <c r="I61"/>
  <c r="J110"/>
  <c r="E27" i="20"/>
  <c r="I45" i="46"/>
  <c r="I44" s="1"/>
  <c r="I11"/>
  <c r="I15"/>
  <c r="I20"/>
  <c r="I26"/>
  <c r="I40"/>
  <c r="I39" s="1"/>
  <c r="I38" s="1"/>
  <c r="I50"/>
  <c r="H44"/>
  <c r="H56"/>
  <c r="H61"/>
  <c r="H77"/>
  <c r="H73" s="1"/>
  <c r="I100"/>
  <c r="J100" s="1"/>
  <c r="I103"/>
  <c r="J103" s="1"/>
  <c r="I78"/>
  <c r="I77" s="1"/>
  <c r="I73" s="1"/>
  <c r="D20" i="20"/>
  <c r="D29"/>
  <c r="C20"/>
  <c r="C29" s="1"/>
  <c r="I55" i="46" l="1"/>
  <c r="I96"/>
  <c r="I19"/>
  <c r="I18" s="1"/>
  <c r="I10"/>
  <c r="H55"/>
  <c r="H8" s="1"/>
  <c r="H113" s="1"/>
  <c r="E29" i="20"/>
  <c r="I95" i="46" l="1"/>
  <c r="J96"/>
  <c r="E16" i="18"/>
  <c r="I94" i="46" l="1"/>
  <c r="J95"/>
  <c r="E18" i="18"/>
  <c r="E25"/>
  <c r="D25"/>
  <c r="D22" s="1"/>
  <c r="D21" s="1"/>
  <c r="E23"/>
  <c r="D23"/>
  <c r="D16"/>
  <c r="D13"/>
  <c r="E11"/>
  <c r="D11"/>
  <c r="D9"/>
  <c r="I93" i="46" l="1"/>
  <c r="J94"/>
  <c r="D8" i="18"/>
  <c r="E13"/>
  <c r="E8" s="1"/>
  <c r="D7"/>
  <c r="D28" s="1"/>
  <c r="E22"/>
  <c r="J93" i="46" l="1"/>
  <c r="I8"/>
  <c r="I113" s="1"/>
  <c r="J113" s="1"/>
  <c r="E21" i="18"/>
  <c r="F21" s="1"/>
  <c r="F22"/>
  <c r="E7"/>
  <c r="E28" l="1"/>
  <c r="J8" i="46" l="1"/>
  <c r="J10"/>
  <c r="J11"/>
  <c r="J12"/>
  <c r="J13"/>
  <c r="J14"/>
  <c r="J15"/>
  <c r="J16"/>
  <c r="J17"/>
  <c r="J18"/>
  <c r="J19"/>
  <c r="J20"/>
  <c r="J21"/>
  <c r="J22"/>
  <c r="J23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E9" i="20"/>
  <c r="E10"/>
  <c r="E11"/>
  <c r="E12"/>
  <c r="E13"/>
  <c r="E14"/>
  <c r="E15"/>
  <c r="E16"/>
  <c r="E17"/>
  <c r="E18"/>
  <c r="E19"/>
  <c r="E20"/>
  <c r="E21"/>
  <c r="E22"/>
  <c r="E23"/>
  <c r="E24"/>
  <c r="E25"/>
  <c r="E26"/>
  <c r="F8" i="18"/>
  <c r="F9"/>
  <c r="F10"/>
  <c r="F11"/>
  <c r="F12"/>
  <c r="F13"/>
  <c r="F14"/>
  <c r="F15"/>
  <c r="F16"/>
  <c r="F17"/>
  <c r="F18"/>
  <c r="F19"/>
  <c r="F23"/>
  <c r="F24"/>
  <c r="F25"/>
  <c r="F26"/>
  <c r="F27"/>
  <c r="F28"/>
  <c r="F7"/>
</calcChain>
</file>

<file path=xl/sharedStrings.xml><?xml version="1.0" encoding="utf-8"?>
<sst xmlns="http://schemas.openxmlformats.org/spreadsheetml/2006/main" count="846" uniqueCount="286">
  <si>
    <t>Наименование доходов</t>
  </si>
  <si>
    <t>Код главы администратора*</t>
  </si>
  <si>
    <t>Код бюджетной классификации Российской Федерации</t>
  </si>
  <si>
    <t>1 00 00000 00 0000 000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</si>
  <si>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</si>
  <si>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</si>
  <si>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</si>
  <si>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</si>
  <si>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</si>
  <si>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</si>
  <si>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</si>
  <si>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</si>
  <si>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 xml:space="preserve"> 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</si>
  <si>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</si>
  <si>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</si>
  <si>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1 13 00000 00 0000 000</t>
  </si>
  <si>
    <t>2 00 00000 00 0000 000</t>
  </si>
  <si>
    <t>Безвозмездные поступления от других бюджетов бюджетной системы Российской Федерации</t>
  </si>
  <si>
    <t>ВСЕГО РАСХОДОВ</t>
  </si>
  <si>
    <t>Культура</t>
  </si>
  <si>
    <t>Благоустройство</t>
  </si>
  <si>
    <t>Другие вопросы в области национальной экономики</t>
  </si>
  <si>
    <t>Обеспечение пожарной безопасности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</si>
  <si>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</si>
  <si>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Функционирование высшего должностного лица субъекта Российской Федерации и муниципального образования</t>
  </si>
  <si>
    <t>Наименование показателя</t>
  </si>
  <si>
    <t>тыс. руб.</t>
  </si>
  <si>
    <t>№ п/п</t>
  </si>
  <si>
    <t>Наименование показателей</t>
  </si>
  <si>
    <t>4</t>
  </si>
  <si>
    <t>5</t>
  </si>
  <si>
    <t>0100</t>
  </si>
  <si>
    <t>0104</t>
  </si>
  <si>
    <t>0200</t>
  </si>
  <si>
    <t>Мобилизационная и вневойсковая подготовка</t>
  </si>
  <si>
    <t>0203</t>
  </si>
  <si>
    <t>0300</t>
  </si>
  <si>
    <t>0310</t>
  </si>
  <si>
    <t>0314</t>
  </si>
  <si>
    <t>0400</t>
  </si>
  <si>
    <t>0412</t>
  </si>
  <si>
    <t>0500</t>
  </si>
  <si>
    <t>0503</t>
  </si>
  <si>
    <t>0800</t>
  </si>
  <si>
    <t>0801</t>
  </si>
  <si>
    <t>1100</t>
  </si>
  <si>
    <t>Другие вопросы в области физической культуры и спорта</t>
  </si>
  <si>
    <t>1105</t>
  </si>
  <si>
    <t>0102</t>
  </si>
  <si>
    <t>(тыс. рублей)</t>
  </si>
  <si>
    <t>Раздел, подраздел</t>
  </si>
  <si>
    <t>Раздел</t>
  </si>
  <si>
    <t>Подраздел</t>
  </si>
  <si>
    <t>Целевая статья</t>
  </si>
  <si>
    <t>Вид расходов</t>
  </si>
  <si>
    <t>801</t>
  </si>
  <si>
    <t>000</t>
  </si>
  <si>
    <t>Налоговые и неналоговые доходы</t>
  </si>
  <si>
    <t>НАЛОГОВЫЕ  ДОХОДЫ</t>
  </si>
  <si>
    <t>182</t>
  </si>
  <si>
    <t>1 01 00000 00 0000 000</t>
  </si>
  <si>
    <t>Налоги на прибыль, доходы</t>
  </si>
  <si>
    <t>1 06 01000 10 0000 110</t>
  </si>
  <si>
    <t>Налог на имущество физических лиц</t>
  </si>
  <si>
    <t>1 06 06000 10 0000 110</t>
  </si>
  <si>
    <t>Земельный налог</t>
  </si>
  <si>
    <t>Доходы от оказания платных услуг (работ) и компенсации затрат государства</t>
  </si>
  <si>
    <t>1 13 01000 00 0000 130</t>
  </si>
  <si>
    <t xml:space="preserve">Доходы от оказания платных услуг (работ) </t>
  </si>
  <si>
    <t xml:space="preserve">БЕЗВОЗМЕЗДНЫЕ ПОСТУПЛЕНИЯ </t>
  </si>
  <si>
    <t>2 02 00000 00 0000 000</t>
  </si>
  <si>
    <t>ВСЕГО  ДОХОДОВ</t>
  </si>
  <si>
    <t>Общегосударственные вопросы</t>
  </si>
  <si>
    <t>01</t>
  </si>
  <si>
    <t>1.1.</t>
  </si>
  <si>
    <t>02</t>
  </si>
  <si>
    <t>1.2.</t>
  </si>
  <si>
    <t>04</t>
  </si>
  <si>
    <t>Национальная оборона</t>
  </si>
  <si>
    <t>03</t>
  </si>
  <si>
    <t>Национальная безопасность и правоохранительная деятельность</t>
  </si>
  <si>
    <t>Национальная экономика</t>
  </si>
  <si>
    <t>12</t>
  </si>
  <si>
    <t>Жилищно-коммунальное хозяйство</t>
  </si>
  <si>
    <t>05</t>
  </si>
  <si>
    <t xml:space="preserve">Благоустройство </t>
  </si>
  <si>
    <t>Культура, кинематография</t>
  </si>
  <si>
    <t>08</t>
  </si>
  <si>
    <t xml:space="preserve">Культура </t>
  </si>
  <si>
    <t>11</t>
  </si>
  <si>
    <t>Итого расходов</t>
  </si>
  <si>
    <t>1.</t>
  </si>
  <si>
    <t>Администрация Чемальского сельского поселения</t>
  </si>
  <si>
    <t>Функционирование высшего должностного лица субъекта РФ и муниципального образования</t>
  </si>
  <si>
    <t>121</t>
  </si>
  <si>
    <t>122</t>
  </si>
  <si>
    <t>Закупка товаров, работ, услуг в сфере информационно-коммуникационных технологий</t>
  </si>
  <si>
    <t>242</t>
  </si>
  <si>
    <t>Уплата налога на имущество организаций и земельного налога</t>
  </si>
  <si>
    <t>111</t>
  </si>
  <si>
    <t>1.3.</t>
  </si>
  <si>
    <t>1.4.</t>
  </si>
  <si>
    <t>244</t>
  </si>
  <si>
    <t>851</t>
  </si>
  <si>
    <t>1.5.</t>
  </si>
  <si>
    <t>1.6.</t>
  </si>
  <si>
    <t xml:space="preserve">Культура, кинематография </t>
  </si>
  <si>
    <t xml:space="preserve">Иные межбюджетные трансферты </t>
  </si>
  <si>
    <t>540</t>
  </si>
  <si>
    <t>Другие вопросы в области национальнальной безопасности и правоохранительной деятельности</t>
  </si>
  <si>
    <t>Иные выплаты персоналу государственных (муниципальных) органов, за исключением фонда оплаты труда</t>
  </si>
  <si>
    <t>10</t>
  </si>
  <si>
    <t>14</t>
  </si>
  <si>
    <t>Другие вопросы в области национальной безопасности и правоохранительной деятельности</t>
  </si>
  <si>
    <t>Глава муниципального образования</t>
  </si>
  <si>
    <t>99 0 00 01200</t>
  </si>
  <si>
    <t>Фонд оплаты труда государственных (муниципальных) органов</t>
  </si>
  <si>
    <t xml:space="preserve">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</si>
  <si>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129</t>
  </si>
  <si>
    <t>Руководство и управление в сфере установленных функций  органов местного самоуправления</t>
  </si>
  <si>
    <t>Материально-техническое обеспечение администрации муниципального образования</t>
  </si>
  <si>
    <t>99 0 А0 01100</t>
  </si>
  <si>
    <t>99 0 А0 01110</t>
  </si>
  <si>
    <t>Расходы на обеспечение функций   администрации муниципального образования</t>
  </si>
  <si>
    <t>99 0 А0 01190</t>
  </si>
  <si>
    <t>Прочая закупка товаров, работ и услуг для обеспечения государственных (муниципальных) нужд</t>
  </si>
  <si>
    <t>01 2 05 00000</t>
  </si>
  <si>
    <t>Расходы на выплаты по оплате труда работников  физической культуры и сопрта</t>
  </si>
  <si>
    <t>119</t>
  </si>
  <si>
    <t>01 1 03 00000</t>
  </si>
  <si>
    <t>01 2 03 00000</t>
  </si>
  <si>
    <t>01 3 01 00000</t>
  </si>
  <si>
    <t xml:space="preserve">Физическая культура </t>
  </si>
  <si>
    <t>01 3 02 00000</t>
  </si>
  <si>
    <t>Материально – техническое обеспечение  работников  физической культуры и сопрта</t>
  </si>
  <si>
    <t>01 3 02 00100</t>
  </si>
  <si>
    <t>01 3 02 00110</t>
  </si>
  <si>
    <t>99 0 00 51180</t>
  </si>
  <si>
    <t>Субвенции бюджетам бюджетной системы Российской Федерации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</si>
  <si>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</si>
  <si>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01 3 02 00190</t>
  </si>
  <si>
    <t xml:space="preserve">Фонд оплаты труда учреждений
</t>
  </si>
  <si>
    <t xml:space="preserve">Взносы по обязательному социальному страхованию на выплаты по оплате труда работников и иные выплаты работникам учреждений
</t>
  </si>
  <si>
    <t xml:space="preserve">Прочая закупка товаров, работ и услуг для обеспечения государственных (муниципальных) нужд
</t>
  </si>
  <si>
    <t xml:space="preserve">Уплата прочих налогов, сборов </t>
  </si>
  <si>
    <t>Основное мероприятие "Обеспечение безопасности населения"</t>
  </si>
  <si>
    <t xml:space="preserve">Основное мероприятие "Профилактика терроризма и экстремизма, обеспечение межнационального и межконфессионального согласия, другие вопросы в области национальной безопасности" </t>
  </si>
  <si>
    <t>Основное мероприятие "Формирование эффективной системы управления и распоряжения муниципальным имуществом"</t>
  </si>
  <si>
    <t>Основное мероприятие "Обеспечение эффективного управления муниципальными финансами"</t>
  </si>
  <si>
    <t xml:space="preserve">Основное мероприятие "Повышение уровня благоустройства территории"   </t>
  </si>
  <si>
    <t>Основное мероприятие  "Сохранение и развитие местного народного творчества и культурно-досуговой деятельности"</t>
  </si>
  <si>
    <t>Основное мероприятие  "Развитие физической культуры и спорта"</t>
  </si>
  <si>
    <t>Расходы на обеспечение функций учреждений  физической культуры и сопрта</t>
  </si>
  <si>
    <t>2 02 35118 10 0000 151</t>
  </si>
  <si>
    <t>2 02 49999 10 0000 151</t>
  </si>
  <si>
    <t>2 02 40014 10 0000 151</t>
  </si>
  <si>
    <t>Иные межбюджетные трансферты</t>
  </si>
  <si>
    <t xml:space="preserve">2 02 40000 00 0000 151
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</si>
  <si>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</si>
  <si>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</si>
  <si>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Дорожное хозяйство (дорожные фонды)</t>
  </si>
  <si>
    <t>0409</t>
  </si>
  <si>
    <t>Иные выплаты работникам казенных учреждений</t>
  </si>
  <si>
    <t>112</t>
  </si>
  <si>
    <t>01 2 Р1 00000</t>
  </si>
  <si>
    <t>Прочая закупка товаров, работ и услуг для государственных нужд</t>
  </si>
  <si>
    <t>09</t>
  </si>
  <si>
    <t>0502</t>
  </si>
  <si>
    <t>Коммунальное хозяйство</t>
  </si>
  <si>
    <t>Организация водоснабжения</t>
  </si>
  <si>
    <t>853</t>
  </si>
  <si>
    <t>Уплата иных платежей</t>
  </si>
  <si>
    <t>6</t>
  </si>
  <si>
    <t>7</t>
  </si>
  <si>
    <t>8</t>
  </si>
  <si>
    <t>1 17 01050 10 0000 180</t>
  </si>
  <si>
    <t>Невыясненные поступления, зачисляемые в бюджеты сельских поселений</t>
  </si>
  <si>
    <t>-</t>
  </si>
  <si>
    <t>в том числе:</t>
  </si>
  <si>
    <t>Код строки</t>
  </si>
  <si>
    <t>Код источника финансирования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</si>
  <si>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</si>
  <si>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</si>
  <si>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</si>
  <si>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через финансовые органы</t>
  </si>
  <si>
    <t>через
банковские
счета</t>
  </si>
  <si>
    <t>некассовые
операции</t>
  </si>
  <si>
    <t>итого</t>
  </si>
  <si>
    <t>9</t>
  </si>
  <si>
    <t>Источники финансирования дефицита бюджета - всего</t>
  </si>
  <si>
    <t>x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</si>
  <si>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</si>
  <si>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</si>
  <si>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</si>
  <si>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</si>
  <si>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увеличение остатков средств, всего</t>
  </si>
  <si>
    <t xml:space="preserve">  Увеличение прочих остатков средств бюджетов</t>
  </si>
  <si>
    <t>80101050200000000500</t>
  </si>
  <si>
    <t xml:space="preserve">  Увеличение прочих остатков денежных средств бюджетов</t>
  </si>
  <si>
    <t>80101050201000000510</t>
  </si>
  <si>
    <t xml:space="preserve">  Увеличение прочих остатков денежных средств бюджетов сельских поселений</t>
  </si>
  <si>
    <t>80101050201100000510</t>
  </si>
  <si>
    <t>уменьшение остатков средств, всего</t>
  </si>
  <si>
    <t xml:space="preserve">  Уменьшение прочих остатков средств бюджетов</t>
  </si>
  <si>
    <t>80101050200000000600</t>
  </si>
  <si>
    <t xml:space="preserve">  Уменьшение прочих остатков денежных средств бюджетов</t>
  </si>
  <si>
    <t>80101050201000000610</t>
  </si>
  <si>
    <t xml:space="preserve">  Уменьшение прочих остатков денежных средств бюджетов сельских поселений</t>
  </si>
  <si>
    <t>80101050201100000610</t>
  </si>
  <si>
    <t>Изменение остатков по расчетам (стр.810 + 820)</t>
  </si>
  <si>
    <t>800</t>
  </si>
  <si>
    <t>х</t>
  </si>
  <si>
    <t>% исполнения</t>
  </si>
  <si>
    <t>2 02 30000 00 0000 151</t>
  </si>
  <si>
    <t>Исполнение поступлений доходов в бюджет муниципального образования "Чемальское сельское поселение" в 2018 году</t>
  </si>
  <si>
    <t>Утвержденная сумма на 2018 год</t>
  </si>
  <si>
    <t>Исполнено за 2018 год</t>
  </si>
  <si>
    <t xml:space="preserve">Приложение 2                                                                                                                                                       к решению об утверждении отчета об исполнении бюджета
Сельской Администрации Чемальского сельского поселения за 2018год
</t>
  </si>
  <si>
    <t>Исполнение
бюджетных ассигнований по разделам, подразделам классификации расходов бюджета муниципального образования "Чемальское сельское поселение"   на 2018 год</t>
  </si>
  <si>
    <t>Обеспечение проведения выборов и референдумов</t>
  </si>
  <si>
    <t>0107</t>
  </si>
  <si>
    <t xml:space="preserve">Обслуживание государственного и муниципального долга </t>
  </si>
  <si>
    <t>1300</t>
  </si>
  <si>
    <t xml:space="preserve">Обслуживание государственного внутреннего и муниципального долга </t>
  </si>
  <si>
    <t>13 01</t>
  </si>
  <si>
    <t>Софинансирование расходов за счет средств
местного бюджета на выплату расходов по оплате труда главы муниципального образования</t>
  </si>
  <si>
    <t>99 0 00 S8500</t>
  </si>
  <si>
    <t>Расходы на выплаты по оплате труда работников администрации муниципального образования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</si>
  <si>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</si>
  <si>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Софинансирование расходов за счет средств
местного бюджета на выплату расходов по оплате труда работников  администрации муниципального образования</t>
  </si>
  <si>
    <t>99 0 A0 S8500</t>
  </si>
  <si>
    <t>99 0 А0 00001</t>
  </si>
  <si>
    <t>07</t>
  </si>
  <si>
    <t>Подготовка и проведение выборов и референдумов в представительный орган муниципального образования</t>
  </si>
  <si>
    <t>99 0 00 01300</t>
  </si>
  <si>
    <t>Специальные расходы</t>
  </si>
  <si>
    <t>880</t>
  </si>
  <si>
    <t>Подготовка и проведение выборов Главы муниципального образования</t>
  </si>
  <si>
    <t>99 0 00 01500</t>
  </si>
  <si>
    <t>Осуществление первичного воинского учета на территориях, где отсутствуют военные комиссариаты</t>
  </si>
  <si>
    <t>01 2 04 00000</t>
  </si>
  <si>
    <t>Основное мероприятие "Обеспечение безопасности населения" за счет средств  МО "Чемальский район" на финансовое стимулирование деятельности старост сельских поселений</t>
  </si>
  <si>
    <t>01 2 Р4 00001</t>
  </si>
  <si>
    <t>Иные выплаты, за исключением фонда оплаты</t>
  </si>
  <si>
    <t>123</t>
  </si>
  <si>
    <t>Осуществление дорожной деятельности за счет средств  МО "Чемальский район</t>
  </si>
  <si>
    <t>Осуществление дорожной деятельности за счет средств Дорожного фонда МО "Чемальский район</t>
  </si>
  <si>
    <t>01 2 Р1 00Д00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</si>
  <si>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</si>
  <si>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</si>
  <si>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Исполнение судебных актов Российской Федерации и мировых соглашений по возмещению причиненного вреда</t>
  </si>
  <si>
    <t>831</t>
  </si>
  <si>
    <t>Повышение эффективности эффективной системы управления и распоряжения муниципальным имуществомв части проведения мероприятий по перераспределению земельного участка</t>
  </si>
  <si>
    <t>01 2 Р3 00000</t>
  </si>
  <si>
    <t xml:space="preserve">Основное мероприятие "Формирование эффективной системы управления и распоряжения муниципальным имуществом" за счет средств  МО "Чемальский район" </t>
  </si>
  <si>
    <t>01 2 Р3 00001</t>
  </si>
  <si>
    <t xml:space="preserve">Основное мероприятие "Повышение уровня благоустройства территории"   за счет средств  МО "Чемальский район" </t>
  </si>
  <si>
    <t xml:space="preserve">Основное мероприятие "Повышение уровня благоустройства территории"   за счет средств резервного фонда  МО "Чемальский район"  </t>
  </si>
  <si>
    <t>01 2 Р3 0Ш200</t>
  </si>
  <si>
    <t>01 3 01 00001</t>
  </si>
  <si>
    <t>Уплата прочих налогов, сборов</t>
  </si>
  <si>
    <t>Софинансирование расходов за счет средств местного бюджета  на выплаты по оплате труда работников  физической культуры и сопрта</t>
  </si>
  <si>
    <t>01 3 02 S8500</t>
  </si>
  <si>
    <t>01 3 02 00001</t>
  </si>
  <si>
    <t>Обслуживание государственного и муниципального долга</t>
  </si>
  <si>
    <t>13</t>
  </si>
  <si>
    <t>00 0 00 00000</t>
  </si>
  <si>
    <t>Обслуживание государственного внутреннего и муниципального долга</t>
  </si>
  <si>
    <t>01 1 02 00000</t>
  </si>
  <si>
    <t>Обслуживание муниципального долга</t>
  </si>
  <si>
    <t>730</t>
  </si>
  <si>
    <t>Бюджетные кредиты от других бюджетов бюджетной системы Российской Федерации в валюте Российской Федерации</t>
  </si>
  <si>
    <t>80101030100000000000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</si>
  <si>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</si>
  <si>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80101030100000000700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</si>
  <si>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</si>
  <si>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80101030100100000710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</si>
  <si>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</si>
  <si>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80101030100000000800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</si>
  <si>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</si>
  <si>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80101030100100000810</t>
  </si>
  <si>
    <t>Источники финансирования дефицита  бюджета муниципального образования "Чемальское сельское поселение" на 2018 год</t>
  </si>
  <si>
    <t xml:space="preserve">Приложение 1                                                                                                            к решению об утверждении отчета об исполнении бюджета
Сельской Администрации Чемальского сельского поселения за 2018год
</t>
  </si>
  <si>
    <t xml:space="preserve">Приложение 4                                                                                             к решению об утверждении отчета об исполнении бюджета
Сельской Администрации Чемальского сельского поселения за 2018год
</t>
  </si>
  <si>
    <t>Исполнению ведомственной структуры расходов бюджета муниципального образования "Чемальское сельское поселение" на  2018 год</t>
  </si>
  <si>
    <t xml:space="preserve">Приложение 3                                                                                                                                               к решению об утверждении отчета об исполнении бюджета
Сельской Администрации Чемальского сельского поселения за 2018год
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</si>
</sst>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0.0"/>
    <numFmt numFmtId="167" formatCode="#,##0.00_ ;\-#,##0.00"/>
  </numFmts>
  <fonts count="4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8"/>
      <name val="Arial Cyr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i/>
      <sz val="14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10.5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8"/>
      <color rgb="FF000000"/>
      <name val="Arial Cyr"/>
    </font>
    <font>
      <sz val="9"/>
      <color rgb="FF000000"/>
      <name val="Arial Cy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Arial Cyr"/>
      <charset val="204"/>
    </font>
    <font>
      <sz val="10"/>
      <name val="Arial Cyr"/>
      <family val="2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3">
    <xf numFmtId="0" fontId="0" fillId="0" borderId="0"/>
    <xf numFmtId="0" fontId="21" fillId="0" borderId="1">
      <alignment horizontal="left" wrapText="1"/>
    </xf>
    <xf numFmtId="0" fontId="14" fillId="0" borderId="0" applyNumberFormat="0" applyFont="0" applyFill="0" applyBorder="0" applyAlignment="0" applyProtection="0">
      <alignment vertical="top"/>
    </xf>
    <xf numFmtId="0" fontId="2" fillId="0" borderId="0"/>
    <xf numFmtId="0" fontId="15" fillId="0" borderId="0">
      <alignment vertical="top"/>
    </xf>
    <xf numFmtId="0" fontId="2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29" fillId="0" borderId="13">
      <alignment horizontal="right" shrinkToFit="1"/>
    </xf>
    <xf numFmtId="0" fontId="30" fillId="0" borderId="14">
      <alignment horizontal="center" vertical="top" wrapText="1"/>
    </xf>
    <xf numFmtId="49" fontId="30" fillId="0" borderId="15">
      <alignment horizontal="center" vertical="top" wrapText="1"/>
    </xf>
    <xf numFmtId="0" fontId="30" fillId="0" borderId="15">
      <alignment horizontal="center" vertical="top" wrapText="1"/>
    </xf>
    <xf numFmtId="0" fontId="30" fillId="0" borderId="15">
      <alignment horizontal="center" vertical="top"/>
    </xf>
    <xf numFmtId="0" fontId="29" fillId="0" borderId="14">
      <alignment horizontal="center"/>
    </xf>
    <xf numFmtId="0" fontId="29" fillId="0" borderId="16">
      <alignment horizontal="center"/>
    </xf>
    <xf numFmtId="49" fontId="29" fillId="0" borderId="16">
      <alignment horizontal="center" vertical="center"/>
    </xf>
    <xf numFmtId="0" fontId="29" fillId="0" borderId="17">
      <alignment horizontal="left" wrapText="1"/>
    </xf>
    <xf numFmtId="0" fontId="29" fillId="0" borderId="18">
      <alignment horizontal="center" vertical="center" shrinkToFit="1"/>
    </xf>
    <xf numFmtId="49" fontId="29" fillId="0" borderId="13">
      <alignment horizontal="center" vertical="center"/>
    </xf>
    <xf numFmtId="165" fontId="29" fillId="0" borderId="13">
      <alignment horizontal="right" vertical="center" shrinkToFit="1"/>
    </xf>
    <xf numFmtId="165" fontId="29" fillId="0" borderId="19">
      <alignment horizontal="right" vertical="center" shrinkToFit="1"/>
    </xf>
    <xf numFmtId="0" fontId="29" fillId="0" borderId="20">
      <alignment horizontal="left" wrapText="1" indent="2"/>
    </xf>
    <xf numFmtId="0" fontId="29" fillId="0" borderId="21">
      <alignment horizontal="center" vertical="center" shrinkToFit="1"/>
    </xf>
    <xf numFmtId="49" fontId="29" fillId="0" borderId="22">
      <alignment horizontal="center" vertical="center"/>
    </xf>
    <xf numFmtId="165" fontId="29" fillId="0" borderId="22">
      <alignment horizontal="right" vertical="center" shrinkToFit="1"/>
    </xf>
    <xf numFmtId="0" fontId="31" fillId="0" borderId="22"/>
    <xf numFmtId="0" fontId="31" fillId="0" borderId="23"/>
    <xf numFmtId="0" fontId="29" fillId="0" borderId="24">
      <alignment horizontal="left" wrapText="1"/>
    </xf>
    <xf numFmtId="0" fontId="29" fillId="0" borderId="25">
      <alignment horizontal="left" wrapText="1"/>
    </xf>
    <xf numFmtId="0" fontId="29" fillId="0" borderId="26">
      <alignment horizontal="center" vertical="center" shrinkToFit="1"/>
    </xf>
    <xf numFmtId="49" fontId="29" fillId="0" borderId="15">
      <alignment horizontal="center" vertical="center"/>
    </xf>
    <xf numFmtId="165" fontId="29" fillId="0" borderId="15">
      <alignment horizontal="right" vertical="center" shrinkToFit="1"/>
    </xf>
    <xf numFmtId="165" fontId="29" fillId="0" borderId="27">
      <alignment horizontal="right" vertical="center" shrinkToFit="1"/>
    </xf>
    <xf numFmtId="0" fontId="29" fillId="0" borderId="28">
      <alignment horizontal="left" wrapText="1" indent="2"/>
    </xf>
    <xf numFmtId="3" fontId="29" fillId="0" borderId="27">
      <alignment horizontal="right" vertical="center" shrinkToFit="1"/>
    </xf>
    <xf numFmtId="165" fontId="29" fillId="0" borderId="15">
      <alignment horizontal="center" vertical="center" shrinkToFit="1"/>
    </xf>
    <xf numFmtId="0" fontId="32" fillId="0" borderId="28">
      <alignment wrapText="1"/>
    </xf>
    <xf numFmtId="3" fontId="29" fillId="0" borderId="27">
      <alignment horizontal="center" vertical="center" shrinkToFit="1"/>
    </xf>
    <xf numFmtId="0" fontId="29" fillId="0" borderId="11">
      <alignment horizontal="left" wrapText="1"/>
    </xf>
    <xf numFmtId="0" fontId="29" fillId="0" borderId="29">
      <alignment horizontal="left" wrapText="1"/>
    </xf>
    <xf numFmtId="49" fontId="29" fillId="0" borderId="30">
      <alignment horizontal="center" wrapText="1"/>
    </xf>
    <xf numFmtId="49" fontId="29" fillId="0" borderId="16">
      <alignment horizontal="center"/>
    </xf>
    <xf numFmtId="2" fontId="29" fillId="0" borderId="16">
      <alignment horizontal="right" shrinkToFit="1"/>
    </xf>
    <xf numFmtId="49" fontId="29" fillId="0" borderId="31">
      <alignment horizontal="center"/>
    </xf>
    <xf numFmtId="0" fontId="38" fillId="0" borderId="0"/>
    <xf numFmtId="0" fontId="29" fillId="0" borderId="17">
      <alignment horizontal="left" wrapText="1"/>
    </xf>
    <xf numFmtId="165" fontId="29" fillId="0" borderId="13">
      <alignment horizontal="right" vertical="center" shrinkToFit="1"/>
    </xf>
    <xf numFmtId="165" fontId="29" fillId="0" borderId="19">
      <alignment horizontal="right" vertical="center" shrinkToFit="1"/>
    </xf>
    <xf numFmtId="0" fontId="29" fillId="0" borderId="21">
      <alignment horizontal="center" vertical="center" shrinkToFit="1"/>
    </xf>
    <xf numFmtId="49" fontId="29" fillId="0" borderId="22">
      <alignment horizontal="center" vertical="center"/>
    </xf>
  </cellStyleXfs>
  <cellXfs count="245">
    <xf numFmtId="0" fontId="0" fillId="0" borderId="0" xfId="0"/>
    <xf numFmtId="0" fontId="4" fillId="0" borderId="0" xfId="0" applyFont="1" applyFill="1"/>
    <xf numFmtId="0" fontId="6" fillId="0" borderId="0" xfId="0" applyFont="1" applyFill="1"/>
    <xf numFmtId="0" fontId="8" fillId="0" borderId="0" xfId="0" applyFont="1"/>
    <xf numFmtId="0" fontId="8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right" vertical="justify"/>
    </xf>
    <xf numFmtId="0" fontId="0" fillId="0" borderId="0" xfId="0" applyAlignment="1">
      <alignment horizontal="justify"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17" fillId="0" borderId="0" xfId="0" applyFont="1"/>
    <xf numFmtId="0" fontId="6" fillId="0" borderId="0" xfId="0" applyFont="1"/>
    <xf numFmtId="0" fontId="6" fillId="0" borderId="3" xfId="0" applyFont="1" applyBorder="1" applyAlignment="1">
      <alignment horizontal="center" vertical="center" wrapText="1"/>
    </xf>
    <xf numFmtId="0" fontId="7" fillId="0" borderId="0" xfId="0" applyFont="1"/>
    <xf numFmtId="0" fontId="19" fillId="0" borderId="0" xfId="0" applyFont="1"/>
    <xf numFmtId="0" fontId="20" fillId="0" borderId="0" xfId="0" applyFont="1"/>
    <xf numFmtId="0" fontId="6" fillId="0" borderId="3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6" fillId="0" borderId="3" xfId="0" applyFont="1" applyFill="1" applyBorder="1" applyAlignment="1">
      <alignment wrapText="1"/>
    </xf>
    <xf numFmtId="49" fontId="4" fillId="0" borderId="3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left" vertical="top" wrapText="1"/>
    </xf>
    <xf numFmtId="49" fontId="8" fillId="0" borderId="3" xfId="0" applyNumberFormat="1" applyFont="1" applyFill="1" applyBorder="1" applyAlignment="1">
      <alignment horizontal="left" vertical="center"/>
    </xf>
    <xf numFmtId="166" fontId="8" fillId="0" borderId="3" xfId="0" applyNumberFormat="1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horizontal="justify" vertical="center" wrapText="1"/>
    </xf>
    <xf numFmtId="166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/>
    <xf numFmtId="0" fontId="12" fillId="0" borderId="3" xfId="0" applyFont="1" applyFill="1" applyBorder="1" applyAlignment="1">
      <alignment horizontal="left" vertical="center" wrapText="1"/>
    </xf>
    <xf numFmtId="0" fontId="8" fillId="0" borderId="3" xfId="0" applyFont="1" applyBorder="1" applyAlignment="1">
      <alignment wrapText="1"/>
    </xf>
    <xf numFmtId="0" fontId="8" fillId="0" borderId="3" xfId="0" applyFont="1" applyBorder="1" applyAlignment="1">
      <alignment horizontal="justify" vertical="top" wrapText="1"/>
    </xf>
    <xf numFmtId="0" fontId="8" fillId="0" borderId="6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/>
    </xf>
    <xf numFmtId="0" fontId="17" fillId="0" borderId="0" xfId="0" applyFont="1" applyBorder="1"/>
    <xf numFmtId="166" fontId="8" fillId="0" borderId="0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49" fontId="8" fillId="0" borderId="0" xfId="0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6" fillId="0" borderId="0" xfId="0" applyFont="1" applyBorder="1"/>
    <xf numFmtId="1" fontId="6" fillId="0" borderId="0" xfId="0" applyNumberFormat="1" applyFont="1" applyFill="1" applyBorder="1" applyAlignment="1">
      <alignment horizontal="left" vertical="top" wrapText="1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0" fillId="0" borderId="0" xfId="0" applyBorder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6" fillId="0" borderId="3" xfId="0" applyFont="1" applyBorder="1" applyAlignment="1"/>
    <xf numFmtId="49" fontId="6" fillId="0" borderId="3" xfId="0" applyNumberFormat="1" applyFont="1" applyBorder="1" applyAlignment="1">
      <alignment horizontal="center" vertical="center" wrapText="1"/>
    </xf>
    <xf numFmtId="2" fontId="6" fillId="0" borderId="0" xfId="0" applyNumberFormat="1" applyFont="1" applyBorder="1"/>
    <xf numFmtId="0" fontId="4" fillId="0" borderId="3" xfId="0" applyFont="1" applyFill="1" applyBorder="1" applyAlignment="1">
      <alignment vertical="center" wrapText="1"/>
    </xf>
    <xf numFmtId="166" fontId="6" fillId="0" borderId="3" xfId="0" applyNumberFormat="1" applyFont="1" applyBorder="1" applyAlignment="1">
      <alignment horizontal="center" vertical="center"/>
    </xf>
    <xf numFmtId="166" fontId="6" fillId="0" borderId="3" xfId="0" applyNumberFormat="1" applyFont="1" applyBorder="1" applyAlignment="1">
      <alignment horizontal="center"/>
    </xf>
    <xf numFmtId="166" fontId="6" fillId="0" borderId="3" xfId="0" applyNumberFormat="1" applyFont="1" applyFill="1" applyBorder="1" applyAlignment="1">
      <alignment horizontal="center"/>
    </xf>
    <xf numFmtId="0" fontId="6" fillId="0" borderId="3" xfId="1" applyNumberFormat="1" applyFont="1" applyFill="1" applyBorder="1" applyProtection="1">
      <alignment horizontal="left" wrapText="1"/>
    </xf>
    <xf numFmtId="49" fontId="6" fillId="0" borderId="9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left" wrapText="1"/>
    </xf>
    <xf numFmtId="0" fontId="13" fillId="0" borderId="0" xfId="0" applyFont="1" applyFill="1" applyAlignment="1">
      <alignment horizontal="right"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 applyAlignment="1">
      <alignment vertical="top" wrapText="1"/>
    </xf>
    <xf numFmtId="49" fontId="8" fillId="0" borderId="0" xfId="0" applyNumberFormat="1" applyFont="1" applyFill="1" applyAlignment="1">
      <alignment horizontal="center" vertical="top" wrapText="1"/>
    </xf>
    <xf numFmtId="0" fontId="0" fillId="0" borderId="0" xfId="0" applyFont="1" applyFill="1"/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right"/>
    </xf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18" fillId="0" borderId="3" xfId="0" applyNumberFormat="1" applyFont="1" applyFill="1" applyBorder="1" applyAlignment="1">
      <alignment wrapText="1"/>
    </xf>
    <xf numFmtId="166" fontId="8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justify" vertical="center" wrapText="1"/>
    </xf>
    <xf numFmtId="0" fontId="28" fillId="0" borderId="3" xfId="0" applyFont="1" applyBorder="1" applyAlignment="1">
      <alignment horizontal="center" vertical="center" wrapText="1"/>
    </xf>
    <xf numFmtId="166" fontId="0" fillId="0" borderId="0" xfId="0" applyNumberFormat="1" applyFill="1"/>
    <xf numFmtId="0" fontId="0" fillId="0" borderId="0" xfId="0" applyFill="1" applyAlignment="1">
      <alignment horizontal="justify" vertical="center" wrapText="1"/>
    </xf>
    <xf numFmtId="166" fontId="0" fillId="0" borderId="0" xfId="0" applyNumberForma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top" wrapText="1"/>
    </xf>
    <xf numFmtId="0" fontId="23" fillId="0" borderId="3" xfId="0" applyFont="1" applyFill="1" applyBorder="1"/>
    <xf numFmtId="166" fontId="4" fillId="0" borderId="3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wrapText="1"/>
    </xf>
    <xf numFmtId="165" fontId="6" fillId="0" borderId="0" xfId="10" applyNumberFormat="1" applyFont="1" applyFill="1" applyBorder="1" applyAlignment="1">
      <alignment horizontal="center" wrapText="1"/>
    </xf>
    <xf numFmtId="0" fontId="6" fillId="0" borderId="0" xfId="0" applyFont="1" applyFill="1" applyBorder="1"/>
    <xf numFmtId="165" fontId="6" fillId="0" borderId="0" xfId="10" applyNumberFormat="1" applyFont="1" applyFill="1" applyBorder="1" applyAlignment="1">
      <alignment horizontal="center"/>
    </xf>
    <xf numFmtId="165" fontId="6" fillId="0" borderId="0" xfId="10" applyNumberFormat="1" applyFont="1" applyFill="1" applyAlignment="1">
      <alignment horizontal="center"/>
    </xf>
    <xf numFmtId="165" fontId="4" fillId="0" borderId="0" xfId="10" applyNumberFormat="1" applyFont="1" applyFill="1" applyAlignment="1">
      <alignment horizontal="center"/>
    </xf>
    <xf numFmtId="165" fontId="4" fillId="0" borderId="0" xfId="10" applyNumberFormat="1" applyFont="1" applyFill="1"/>
    <xf numFmtId="0" fontId="8" fillId="0" borderId="4" xfId="0" applyFont="1" applyFill="1" applyBorder="1" applyAlignment="1">
      <alignment horizontal="left" vertical="top" wrapText="1"/>
    </xf>
    <xf numFmtId="166" fontId="8" fillId="0" borderId="5" xfId="0" applyNumberFormat="1" applyFont="1" applyFill="1" applyBorder="1" applyAlignment="1">
      <alignment horizontal="center"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166" fontId="8" fillId="0" borderId="36" xfId="0" applyNumberFormat="1" applyFont="1" applyFill="1" applyBorder="1" applyAlignment="1">
      <alignment horizontal="center" vertical="center"/>
    </xf>
    <xf numFmtId="166" fontId="8" fillId="0" borderId="3" xfId="0" applyNumberFormat="1" applyFont="1" applyFill="1" applyBorder="1" applyAlignment="1">
      <alignment horizontal="center"/>
    </xf>
    <xf numFmtId="0" fontId="27" fillId="0" borderId="0" xfId="0" applyFont="1" applyAlignment="1">
      <alignment horizontal="justify" vertical="top" wrapText="1"/>
    </xf>
    <xf numFmtId="166" fontId="8" fillId="0" borderId="3" xfId="0" applyNumberFormat="1" applyFont="1" applyFill="1" applyBorder="1" applyAlignment="1">
      <alignment horizontal="center" wrapText="1"/>
    </xf>
    <xf numFmtId="166" fontId="33" fillId="0" borderId="3" xfId="0" applyNumberFormat="1" applyFont="1" applyFill="1" applyBorder="1" applyAlignment="1">
      <alignment horizontal="center" wrapText="1"/>
    </xf>
    <xf numFmtId="0" fontId="18" fillId="0" borderId="0" xfId="0" applyFont="1"/>
    <xf numFmtId="0" fontId="6" fillId="0" borderId="3" xfId="0" applyFont="1" applyBorder="1"/>
    <xf numFmtId="0" fontId="34" fillId="0" borderId="3" xfId="0" applyFont="1" applyFill="1" applyBorder="1" applyAlignment="1">
      <alignment vertical="center" wrapText="1"/>
    </xf>
    <xf numFmtId="49" fontId="35" fillId="0" borderId="3" xfId="0" applyNumberFormat="1" applyFont="1" applyFill="1" applyBorder="1" applyAlignment="1">
      <alignment vertical="center" wrapText="1"/>
    </xf>
    <xf numFmtId="49" fontId="35" fillId="0" borderId="3" xfId="0" applyNumberFormat="1" applyFont="1" applyFill="1" applyBorder="1" applyAlignment="1">
      <alignment horizontal="center" vertical="center" wrapText="1"/>
    </xf>
    <xf numFmtId="166" fontId="35" fillId="0" borderId="3" xfId="0" applyNumberFormat="1" applyFont="1" applyFill="1" applyBorder="1" applyAlignment="1">
      <alignment horizontal="center" vertical="center" wrapText="1"/>
    </xf>
    <xf numFmtId="14" fontId="34" fillId="0" borderId="3" xfId="0" applyNumberFormat="1" applyFont="1" applyFill="1" applyBorder="1" applyAlignment="1">
      <alignment vertical="center" wrapText="1"/>
    </xf>
    <xf numFmtId="49" fontId="35" fillId="0" borderId="3" xfId="0" applyNumberFormat="1" applyFont="1" applyFill="1" applyBorder="1" applyAlignment="1">
      <alignment horizontal="left" vertical="center" wrapText="1"/>
    </xf>
    <xf numFmtId="0" fontId="35" fillId="0" borderId="3" xfId="0" applyFont="1" applyFill="1" applyBorder="1" applyAlignment="1">
      <alignment horizontal="left" vertical="top" wrapText="1"/>
    </xf>
    <xf numFmtId="0" fontId="35" fillId="0" borderId="3" xfId="0" applyNumberFormat="1" applyFont="1" applyFill="1" applyBorder="1" applyAlignment="1">
      <alignment horizontal="left" wrapText="1"/>
    </xf>
    <xf numFmtId="0" fontId="36" fillId="0" borderId="3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vertical="center" wrapText="1"/>
    </xf>
    <xf numFmtId="166" fontId="37" fillId="0" borderId="0" xfId="0" applyNumberFormat="1" applyFont="1" applyFill="1" applyAlignment="1">
      <alignment horizontal="center" vertical="center"/>
    </xf>
    <xf numFmtId="49" fontId="35" fillId="0" borderId="3" xfId="0" applyNumberFormat="1" applyFont="1" applyFill="1" applyBorder="1" applyAlignment="1">
      <alignment horizontal="left" wrapText="1"/>
    </xf>
    <xf numFmtId="49" fontId="35" fillId="0" borderId="37" xfId="47" applyNumberFormat="1" applyFont="1" applyFill="1" applyBorder="1" applyAlignment="1">
      <alignment vertical="top" wrapText="1" shrinkToFit="1"/>
    </xf>
    <xf numFmtId="0" fontId="35" fillId="0" borderId="3" xfId="0" applyFont="1" applyFill="1" applyBorder="1" applyAlignment="1">
      <alignment horizontal="center" vertical="center" wrapText="1"/>
    </xf>
    <xf numFmtId="0" fontId="35" fillId="0" borderId="37" xfId="47" applyFont="1" applyFill="1" applyBorder="1" applyAlignment="1">
      <alignment wrapText="1"/>
    </xf>
    <xf numFmtId="49" fontId="35" fillId="0" borderId="37" xfId="47" applyNumberFormat="1" applyFont="1" applyFill="1" applyBorder="1" applyAlignment="1">
      <alignment horizontal="center" vertical="center" wrapText="1"/>
    </xf>
    <xf numFmtId="0" fontId="35" fillId="0" borderId="3" xfId="0" applyFont="1" applyFill="1" applyBorder="1" applyAlignment="1">
      <alignment horizontal="center" vertical="top" wrapText="1"/>
    </xf>
    <xf numFmtId="0" fontId="35" fillId="0" borderId="0" xfId="47" applyFont="1" applyFill="1" applyAlignment="1">
      <alignment wrapText="1"/>
    </xf>
    <xf numFmtId="49" fontId="35" fillId="0" borderId="37" xfId="47" applyNumberFormat="1" applyFont="1" applyFill="1" applyBorder="1" applyAlignment="1">
      <alignment horizontal="center" vertical="top" wrapText="1"/>
    </xf>
    <xf numFmtId="0" fontId="35" fillId="0" borderId="11" xfId="1" applyNumberFormat="1" applyFont="1" applyFill="1" applyBorder="1" applyAlignment="1" applyProtection="1">
      <alignment horizontal="center" wrapText="1"/>
    </xf>
    <xf numFmtId="0" fontId="35" fillId="0" borderId="37" xfId="47" applyFont="1" applyFill="1" applyBorder="1" applyAlignment="1">
      <alignment horizontal="left" vertical="top" wrapText="1"/>
    </xf>
    <xf numFmtId="0" fontId="35" fillId="0" borderId="3" xfId="1" applyNumberFormat="1" applyFont="1" applyFill="1" applyBorder="1" applyAlignment="1" applyProtection="1">
      <alignment horizontal="center" wrapText="1"/>
    </xf>
    <xf numFmtId="49" fontId="35" fillId="0" borderId="3" xfId="0" applyNumberFormat="1" applyFont="1" applyFill="1" applyBorder="1" applyAlignment="1">
      <alignment vertical="top" wrapText="1"/>
    </xf>
    <xf numFmtId="0" fontId="35" fillId="0" borderId="0" xfId="0" applyFont="1" applyFill="1" applyAlignment="1">
      <alignment horizontal="justify" vertical="top" wrapText="1"/>
    </xf>
    <xf numFmtId="0" fontId="35" fillId="0" borderId="0" xfId="0" applyFont="1" applyFill="1"/>
    <xf numFmtId="166" fontId="4" fillId="0" borderId="3" xfId="0" applyNumberFormat="1" applyFont="1" applyFill="1" applyBorder="1" applyAlignment="1">
      <alignment horizontal="center" vertical="center" wrapText="1"/>
    </xf>
    <xf numFmtId="0" fontId="39" fillId="0" borderId="3" xfId="0" applyFont="1" applyFill="1" applyBorder="1" applyAlignment="1">
      <alignment vertical="center" wrapText="1"/>
    </xf>
    <xf numFmtId="166" fontId="35" fillId="0" borderId="3" xfId="0" applyNumberFormat="1" applyFont="1" applyFill="1" applyBorder="1" applyAlignment="1">
      <alignment horizontal="center" vertical="center"/>
    </xf>
    <xf numFmtId="166" fontId="40" fillId="0" borderId="3" xfId="0" applyNumberFormat="1" applyFont="1" applyFill="1" applyBorder="1" applyAlignment="1">
      <alignment horizontal="center"/>
    </xf>
    <xf numFmtId="49" fontId="35" fillId="0" borderId="4" xfId="0" applyNumberFormat="1" applyFont="1" applyFill="1" applyBorder="1" applyAlignment="1">
      <alignment horizontal="left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5" xfId="0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vertical="center" wrapText="1"/>
    </xf>
    <xf numFmtId="0" fontId="35" fillId="0" borderId="6" xfId="0" applyFont="1" applyFill="1" applyBorder="1" applyAlignment="1">
      <alignment vertical="center" wrapText="1"/>
    </xf>
    <xf numFmtId="0" fontId="35" fillId="0" borderId="7" xfId="0" applyFont="1" applyFill="1" applyBorder="1" applyAlignment="1">
      <alignment vertical="center" wrapText="1"/>
    </xf>
    <xf numFmtId="0" fontId="35" fillId="0" borderId="4" xfId="0" applyFont="1" applyFill="1" applyBorder="1" applyAlignment="1">
      <alignment vertical="center" wrapText="1"/>
    </xf>
    <xf numFmtId="0" fontId="35" fillId="0" borderId="0" xfId="0" applyFont="1" applyFill="1" applyAlignment="1">
      <alignment wrapText="1"/>
    </xf>
    <xf numFmtId="49" fontId="35" fillId="0" borderId="9" xfId="0" applyNumberFormat="1" applyFont="1" applyFill="1" applyBorder="1" applyAlignment="1">
      <alignment horizontal="center" vertical="center" wrapText="1"/>
    </xf>
    <xf numFmtId="167" fontId="29" fillId="0" borderId="3" xfId="27" applyNumberFormat="1" applyBorder="1" applyProtection="1">
      <alignment horizontal="right" vertical="center" shrinkToFit="1"/>
    </xf>
    <xf numFmtId="0" fontId="31" fillId="0" borderId="3" xfId="29" applyNumberFormat="1" applyBorder="1" applyProtection="1"/>
    <xf numFmtId="167" fontId="29" fillId="0" borderId="3" xfId="49" applyNumberFormat="1" applyBorder="1" applyProtection="1">
      <alignment horizontal="right" vertical="center" shrinkToFit="1"/>
    </xf>
    <xf numFmtId="167" fontId="29" fillId="0" borderId="3" xfId="23" applyNumberFormat="1" applyBorder="1" applyProtection="1">
      <alignment horizontal="right" vertical="center" shrinkToFit="1"/>
    </xf>
    <xf numFmtId="167" fontId="29" fillId="0" borderId="3" xfId="35" applyNumberFormat="1" applyBorder="1" applyProtection="1">
      <alignment horizontal="right" vertical="center" shrinkToFit="1"/>
    </xf>
    <xf numFmtId="0" fontId="35" fillId="0" borderId="3" xfId="0" applyFont="1" applyFill="1" applyBorder="1"/>
    <xf numFmtId="0" fontId="29" fillId="0" borderId="33" xfId="16" applyNumberFormat="1" applyBorder="1" applyProtection="1">
      <alignment horizontal="center"/>
    </xf>
    <xf numFmtId="0" fontId="29" fillId="0" borderId="22" xfId="17" applyNumberFormat="1" applyBorder="1" applyProtection="1">
      <alignment horizontal="center"/>
    </xf>
    <xf numFmtId="49" fontId="29" fillId="0" borderId="22" xfId="18" applyNumberFormat="1" applyBorder="1" applyProtection="1">
      <alignment horizontal="center" vertical="center"/>
    </xf>
    <xf numFmtId="0" fontId="29" fillId="0" borderId="3" xfId="48" applyNumberFormat="1" applyBorder="1" applyProtection="1">
      <alignment horizontal="left" wrapText="1"/>
    </xf>
    <xf numFmtId="0" fontId="29" fillId="0" borderId="3" xfId="20" applyNumberFormat="1" applyBorder="1" applyProtection="1">
      <alignment horizontal="center" vertical="center" shrinkToFit="1"/>
    </xf>
    <xf numFmtId="49" fontId="29" fillId="0" borderId="3" xfId="21" applyBorder="1" applyProtection="1">
      <alignment horizontal="center" vertical="center"/>
    </xf>
    <xf numFmtId="167" fontId="29" fillId="0" borderId="3" xfId="50" applyNumberFormat="1" applyBorder="1" applyProtection="1">
      <alignment horizontal="right" vertical="center" shrinkToFit="1"/>
    </xf>
    <xf numFmtId="167" fontId="29" fillId="0" borderId="3" xfId="22" applyNumberFormat="1" applyBorder="1" applyProtection="1">
      <alignment horizontal="right" vertical="center" shrinkToFit="1"/>
    </xf>
    <xf numFmtId="167" fontId="29" fillId="0" borderId="3" xfId="34" applyNumberFormat="1" applyBorder="1" applyProtection="1">
      <alignment horizontal="right" vertical="center" shrinkToFit="1"/>
    </xf>
    <xf numFmtId="0" fontId="29" fillId="0" borderId="3" xfId="30" applyNumberFormat="1" applyBorder="1" applyAlignment="1" applyProtection="1">
      <alignment horizontal="left" wrapText="1" indent="2"/>
    </xf>
    <xf numFmtId="0" fontId="29" fillId="0" borderId="3" xfId="51" applyNumberFormat="1" applyBorder="1" applyProtection="1">
      <alignment horizontal="center" vertical="center" shrinkToFit="1"/>
    </xf>
    <xf numFmtId="49" fontId="29" fillId="0" borderId="3" xfId="52" applyBorder="1" applyProtection="1">
      <alignment horizontal="center" vertical="center"/>
    </xf>
    <xf numFmtId="167" fontId="29" fillId="0" borderId="3" xfId="11" applyNumberFormat="1" applyBorder="1" applyAlignment="1" applyProtection="1">
      <alignment horizontal="right" vertical="center" shrinkToFit="1"/>
    </xf>
    <xf numFmtId="0" fontId="31" fillId="0" borderId="3" xfId="15" applyNumberFormat="1" applyFont="1" applyBorder="1" applyAlignment="1" applyProtection="1"/>
    <xf numFmtId="0" fontId="31" fillId="0" borderId="3" xfId="23" applyNumberFormat="1" applyFont="1" applyBorder="1" applyAlignment="1" applyProtection="1"/>
    <xf numFmtId="0" fontId="29" fillId="0" borderId="3" xfId="31" applyNumberFormat="1" applyBorder="1" applyProtection="1">
      <alignment horizontal="left" wrapText="1"/>
    </xf>
    <xf numFmtId="0" fontId="29" fillId="0" borderId="3" xfId="36" applyNumberFormat="1" applyBorder="1" applyAlignment="1" applyProtection="1">
      <alignment horizontal="left" wrapText="1"/>
    </xf>
    <xf numFmtId="0" fontId="29" fillId="0" borderId="3" xfId="32" applyNumberFormat="1" applyBorder="1" applyProtection="1">
      <alignment horizontal="center" vertical="center" shrinkToFit="1"/>
    </xf>
    <xf numFmtId="49" fontId="29" fillId="0" borderId="3" xfId="33" applyBorder="1" applyProtection="1">
      <alignment horizontal="center" vertical="center"/>
    </xf>
    <xf numFmtId="167" fontId="29" fillId="0" borderId="3" xfId="29" applyNumberFormat="1" applyFont="1" applyBorder="1" applyAlignment="1" applyProtection="1">
      <alignment horizontal="right" vertical="center" shrinkToFit="1"/>
    </xf>
    <xf numFmtId="0" fontId="29" fillId="0" borderId="3" xfId="41" applyNumberFormat="1" applyBorder="1" applyAlignment="1" applyProtection="1">
      <alignment horizontal="left" wrapText="1" indent="2"/>
    </xf>
    <xf numFmtId="3" fontId="29" fillId="0" borderId="3" xfId="35" applyNumberFormat="1" applyBorder="1" applyProtection="1">
      <alignment horizontal="right" vertical="center" shrinkToFit="1"/>
    </xf>
    <xf numFmtId="3" fontId="29" fillId="0" borderId="3" xfId="37" applyNumberFormat="1" applyBorder="1" applyProtection="1">
      <alignment horizontal="right" vertical="center" shrinkToFit="1"/>
    </xf>
    <xf numFmtId="0" fontId="29" fillId="0" borderId="3" xfId="30" applyNumberFormat="1" applyBorder="1" applyProtection="1">
      <alignment horizontal="left" wrapText="1"/>
    </xf>
    <xf numFmtId="49" fontId="29" fillId="0" borderId="3" xfId="26" applyNumberFormat="1" applyBorder="1" applyProtection="1">
      <alignment horizontal="center" vertical="center"/>
    </xf>
    <xf numFmtId="167" fontId="29" fillId="0" borderId="3" xfId="38" applyNumberFormat="1" applyBorder="1" applyProtection="1">
      <alignment horizontal="center" vertical="center" shrinkToFit="1"/>
    </xf>
    <xf numFmtId="0" fontId="32" fillId="0" borderId="3" xfId="39" applyNumberFormat="1" applyBorder="1" applyProtection="1">
      <alignment wrapText="1"/>
    </xf>
    <xf numFmtId="3" fontId="29" fillId="0" borderId="3" xfId="40" applyNumberFormat="1" applyBorder="1" applyProtection="1">
      <alignment horizontal="center" vertical="center" shrinkToFit="1"/>
    </xf>
    <xf numFmtId="0" fontId="29" fillId="0" borderId="3" xfId="41" applyNumberFormat="1" applyBorder="1" applyProtection="1">
      <alignment horizontal="left" wrapText="1"/>
    </xf>
    <xf numFmtId="0" fontId="29" fillId="0" borderId="3" xfId="42" applyNumberFormat="1" applyBorder="1" applyProtection="1">
      <alignment horizontal="left" wrapText="1"/>
    </xf>
    <xf numFmtId="49" fontId="29" fillId="0" borderId="3" xfId="43" applyNumberFormat="1" applyBorder="1" applyProtection="1">
      <alignment horizontal="center" wrapText="1"/>
    </xf>
    <xf numFmtId="49" fontId="29" fillId="0" borderId="3" xfId="44" applyNumberFormat="1" applyBorder="1" applyProtection="1">
      <alignment horizontal="center"/>
    </xf>
    <xf numFmtId="2" fontId="29" fillId="0" borderId="3" xfId="45" applyNumberFormat="1" applyBorder="1" applyProtection="1">
      <alignment horizontal="right" shrinkToFit="1"/>
    </xf>
    <xf numFmtId="49" fontId="29" fillId="0" borderId="3" xfId="46" applyNumberFormat="1" applyBorder="1" applyProtection="1">
      <alignment horizontal="center"/>
    </xf>
    <xf numFmtId="166" fontId="6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 wrapText="1"/>
    </xf>
    <xf numFmtId="0" fontId="4" fillId="0" borderId="2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17" fillId="0" borderId="0" xfId="0" applyFont="1" applyAlignment="1"/>
    <xf numFmtId="0" fontId="18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7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top" wrapText="1"/>
    </xf>
    <xf numFmtId="0" fontId="35" fillId="0" borderId="6" xfId="0" applyFont="1" applyFill="1" applyBorder="1" applyAlignment="1">
      <alignment horizontal="left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right" wrapText="1"/>
    </xf>
    <xf numFmtId="0" fontId="7" fillId="0" borderId="0" xfId="0" applyFont="1" applyFill="1" applyAlignment="1">
      <alignment horizontal="center" vertical="top" wrapText="1"/>
    </xf>
    <xf numFmtId="0" fontId="17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30" fillId="0" borderId="15" xfId="14" applyNumberFormat="1" applyProtection="1">
      <alignment horizontal="center" vertical="top" wrapText="1"/>
    </xf>
    <xf numFmtId="0" fontId="30" fillId="0" borderId="15" xfId="14" applyProtection="1">
      <alignment horizontal="center" vertical="top" wrapText="1"/>
      <protection locked="0"/>
    </xf>
    <xf numFmtId="0" fontId="7" fillId="0" borderId="0" xfId="0" applyFont="1" applyFill="1" applyAlignment="1">
      <alignment horizontal="center" vertical="center" wrapText="1"/>
    </xf>
    <xf numFmtId="0" fontId="30" fillId="0" borderId="14" xfId="12" applyNumberFormat="1" applyProtection="1">
      <alignment horizontal="center" vertical="top" wrapText="1"/>
    </xf>
    <xf numFmtId="0" fontId="30" fillId="0" borderId="14" xfId="12" applyProtection="1">
      <alignment horizontal="center" vertical="top" wrapText="1"/>
      <protection locked="0"/>
    </xf>
    <xf numFmtId="49" fontId="30" fillId="0" borderId="15" xfId="13" applyNumberFormat="1" applyProtection="1">
      <alignment horizontal="center" vertical="top" wrapText="1"/>
    </xf>
    <xf numFmtId="49" fontId="30" fillId="0" borderId="15" xfId="13" applyProtection="1">
      <alignment horizontal="center" vertical="top" wrapText="1"/>
      <protection locked="0"/>
    </xf>
    <xf numFmtId="0" fontId="30" fillId="0" borderId="33" xfId="14" applyNumberFormat="1" applyBorder="1" applyAlignment="1" applyProtection="1">
      <alignment horizontal="center" vertical="top" wrapText="1"/>
    </xf>
    <xf numFmtId="0" fontId="30" fillId="0" borderId="34" xfId="14" applyNumberFormat="1" applyBorder="1" applyAlignment="1" applyProtection="1">
      <alignment horizontal="center" vertical="top" wrapText="1"/>
    </xf>
    <xf numFmtId="0" fontId="30" fillId="0" borderId="35" xfId="14" applyNumberFormat="1" applyBorder="1" applyAlignment="1" applyProtection="1">
      <alignment horizontal="center" vertical="top" wrapText="1"/>
    </xf>
    <xf numFmtId="0" fontId="30" fillId="0" borderId="15" xfId="15" applyNumberFormat="1" applyProtection="1">
      <alignment horizontal="center" vertical="top"/>
    </xf>
    <xf numFmtId="0" fontId="30" fillId="0" borderId="15" xfId="15" applyProtection="1">
      <alignment horizontal="center" vertical="top"/>
      <protection locked="0"/>
    </xf>
    <xf numFmtId="165" fontId="4" fillId="0" borderId="32" xfId="1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1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53">
    <cellStyle name="Excel Built-in Normal" xfId="47"/>
    <cellStyle name="xl104" xfId="12"/>
    <cellStyle name="xl105" xfId="16"/>
    <cellStyle name="xl106" xfId="24"/>
    <cellStyle name="xl107" xfId="30"/>
    <cellStyle name="xl108" xfId="31"/>
    <cellStyle name="xl109" xfId="36"/>
    <cellStyle name="xl110" xfId="41"/>
    <cellStyle name="xl111" xfId="39"/>
    <cellStyle name="xl112" xfId="42"/>
    <cellStyle name="xl129" xfId="13"/>
    <cellStyle name="xl130" xfId="17"/>
    <cellStyle name="xl131" xfId="20"/>
    <cellStyle name="xl132" xfId="32"/>
    <cellStyle name="xl133" xfId="43"/>
    <cellStyle name="xl145" xfId="14"/>
    <cellStyle name="xl146" xfId="21"/>
    <cellStyle name="xl147" xfId="33"/>
    <cellStyle name="xl148" xfId="44"/>
    <cellStyle name="xl161" xfId="49"/>
    <cellStyle name="xl162" xfId="22"/>
    <cellStyle name="xl163" xfId="34"/>
    <cellStyle name="xl172" xfId="38"/>
    <cellStyle name="xl173" xfId="45"/>
    <cellStyle name="xl180" xfId="15"/>
    <cellStyle name="xl181" xfId="28"/>
    <cellStyle name="xl184" xfId="50"/>
    <cellStyle name="xl185" xfId="23"/>
    <cellStyle name="xl186" xfId="29"/>
    <cellStyle name="xl187" xfId="35"/>
    <cellStyle name="xl188" xfId="37"/>
    <cellStyle name="xl189" xfId="40"/>
    <cellStyle name="xl190" xfId="46"/>
    <cellStyle name="xl71" xfId="19"/>
    <cellStyle name="xl72" xfId="48"/>
    <cellStyle name="xl73" xfId="1"/>
    <cellStyle name="xl81" xfId="25"/>
    <cellStyle name="xl82" xfId="51"/>
    <cellStyle name="xl87" xfId="26"/>
    <cellStyle name="xl88" xfId="52"/>
    <cellStyle name="xl91" xfId="18"/>
    <cellStyle name="xl93" xfId="27"/>
    <cellStyle name="xl94" xfId="11"/>
    <cellStyle name="Обычный" xfId="0" builtinId="0"/>
    <cellStyle name="Обычный 2" xfId="2"/>
    <cellStyle name="Обычный 2 2" xfId="3"/>
    <cellStyle name="Обычный 3" xfId="4"/>
    <cellStyle name="Обычный 4" xfId="5"/>
    <cellStyle name="Тысячи [0]_перечис.11" xfId="6"/>
    <cellStyle name="Тысячи_перечис.11" xfId="7"/>
    <cellStyle name="Финансовый" xfId="10" builtinId="3"/>
    <cellStyle name="Финансовый 2" xfId="8"/>
    <cellStyle name="Финансовый 3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J32"/>
  <sheetViews>
    <sheetView zoomScaleSheetLayoutView="100" workbookViewId="0">
      <selection sqref="A1:F30"/>
    </sheetView>
  </sheetViews>
  <sheetFormatPr defaultRowHeight="12.75"/>
  <cols>
    <col min="1" max="1" width="4.140625" customWidth="1"/>
    <col min="2" max="2" width="19" style="10" customWidth="1"/>
    <col min="3" max="3" width="45.28515625" style="12" customWidth="1"/>
    <col min="4" max="4" width="10.140625" style="12" customWidth="1"/>
    <col min="5" max="5" width="9.7109375" style="10" customWidth="1"/>
    <col min="6" max="6" width="11.42578125" customWidth="1"/>
  </cols>
  <sheetData>
    <row r="1" spans="1:10" s="3" customFormat="1" ht="102.75" customHeight="1">
      <c r="B1" s="205" t="s">
        <v>217</v>
      </c>
      <c r="C1" s="205"/>
      <c r="D1" s="205"/>
      <c r="E1" s="205"/>
      <c r="F1" s="205"/>
    </row>
    <row r="2" spans="1:10" s="21" customFormat="1" ht="36.75" customHeight="1">
      <c r="A2" s="207" t="s">
        <v>214</v>
      </c>
      <c r="B2" s="208"/>
      <c r="C2" s="208"/>
      <c r="D2" s="208"/>
      <c r="E2" s="208"/>
    </row>
    <row r="3" spans="1:10" s="3" customFormat="1" ht="15.75">
      <c r="A3" s="5"/>
      <c r="B3" s="6"/>
      <c r="C3" s="7"/>
      <c r="D3" s="97"/>
      <c r="E3" s="206" t="s">
        <v>49</v>
      </c>
      <c r="F3" s="206"/>
      <c r="G3" s="209"/>
      <c r="H3" s="209"/>
      <c r="I3" s="209"/>
      <c r="J3" s="209"/>
    </row>
    <row r="4" spans="1:10" s="21" customFormat="1" ht="57" customHeight="1">
      <c r="A4" s="240" t="s">
        <v>1</v>
      </c>
      <c r="B4" s="240" t="s">
        <v>2</v>
      </c>
      <c r="C4" s="241" t="s">
        <v>0</v>
      </c>
      <c r="D4" s="242" t="s">
        <v>215</v>
      </c>
      <c r="E4" s="242" t="s">
        <v>216</v>
      </c>
      <c r="F4" s="242" t="s">
        <v>212</v>
      </c>
      <c r="G4" s="96"/>
      <c r="H4" s="96"/>
      <c r="I4" s="96"/>
      <c r="J4" s="96"/>
    </row>
    <row r="5" spans="1:10" s="9" customFormat="1" ht="15.75">
      <c r="A5" s="243"/>
      <c r="B5" s="243"/>
      <c r="C5" s="244"/>
      <c r="D5" s="242"/>
      <c r="E5" s="242"/>
      <c r="F5" s="242"/>
    </row>
    <row r="6" spans="1:10" s="9" customFormat="1" ht="15.75">
      <c r="A6" s="95">
        <v>1</v>
      </c>
      <c r="B6" s="19">
        <v>2</v>
      </c>
      <c r="C6" s="8">
        <v>3</v>
      </c>
      <c r="D6" s="98">
        <v>4</v>
      </c>
      <c r="E6" s="98">
        <v>5</v>
      </c>
      <c r="F6" s="98">
        <v>6</v>
      </c>
    </row>
    <row r="7" spans="1:10" s="21" customFormat="1" ht="18.75">
      <c r="A7" s="37" t="s">
        <v>56</v>
      </c>
      <c r="B7" s="38" t="s">
        <v>3</v>
      </c>
      <c r="C7" s="116" t="s">
        <v>57</v>
      </c>
      <c r="D7" s="117">
        <f>D8+D16</f>
        <v>11010.199999999999</v>
      </c>
      <c r="E7" s="118">
        <f>E8+E16</f>
        <v>11056.7</v>
      </c>
      <c r="F7" s="40">
        <f>E7/D7*100</f>
        <v>100.42233565239506</v>
      </c>
    </row>
    <row r="8" spans="1:10" s="21" customFormat="1" ht="18.75">
      <c r="A8" s="37"/>
      <c r="B8" s="38"/>
      <c r="C8" s="39" t="s">
        <v>58</v>
      </c>
      <c r="D8" s="118">
        <f>D9+D11+D13</f>
        <v>10791.8</v>
      </c>
      <c r="E8" s="118">
        <f>E9+E11+E13</f>
        <v>10825.7</v>
      </c>
      <c r="F8" s="40">
        <f t="shared" ref="F8:F28" si="0">E8/D8*100</f>
        <v>100.31412739302064</v>
      </c>
    </row>
    <row r="9" spans="1:10" s="23" customFormat="1" ht="18.75">
      <c r="A9" s="41" t="s">
        <v>59</v>
      </c>
      <c r="B9" s="41" t="s">
        <v>60</v>
      </c>
      <c r="C9" s="38" t="s">
        <v>61</v>
      </c>
      <c r="D9" s="40">
        <f>D10</f>
        <v>1229.5999999999999</v>
      </c>
      <c r="E9" s="40">
        <v>1229.5999999999999</v>
      </c>
      <c r="F9" s="40">
        <f t="shared" si="0"/>
        <v>100</v>
      </c>
    </row>
    <row r="10" spans="1:10" s="21" customFormat="1" ht="18.75">
      <c r="A10" s="35" t="s">
        <v>59</v>
      </c>
      <c r="B10" s="42" t="s">
        <v>4</v>
      </c>
      <c r="C10" s="43" t="s">
        <v>5</v>
      </c>
      <c r="D10" s="36">
        <v>1229.5999999999999</v>
      </c>
      <c r="E10" s="36">
        <v>1229.5999999999999</v>
      </c>
      <c r="F10" s="40">
        <f t="shared" si="0"/>
        <v>100</v>
      </c>
    </row>
    <row r="11" spans="1:10" s="21" customFormat="1" ht="18.75">
      <c r="A11" s="35" t="s">
        <v>59</v>
      </c>
      <c r="B11" s="42" t="s">
        <v>6</v>
      </c>
      <c r="C11" s="43" t="s">
        <v>7</v>
      </c>
      <c r="D11" s="36">
        <f>D12</f>
        <v>85.6</v>
      </c>
      <c r="E11" s="36">
        <f>E12</f>
        <v>85.6</v>
      </c>
      <c r="F11" s="40">
        <f t="shared" si="0"/>
        <v>100</v>
      </c>
    </row>
    <row r="12" spans="1:10" s="23" customFormat="1" ht="18.75">
      <c r="A12" s="35" t="s">
        <v>59</v>
      </c>
      <c r="B12" s="42" t="s">
        <v>8</v>
      </c>
      <c r="C12" s="44" t="s">
        <v>9</v>
      </c>
      <c r="D12" s="36">
        <v>85.6</v>
      </c>
      <c r="E12" s="36">
        <v>85.6</v>
      </c>
      <c r="F12" s="40">
        <f t="shared" si="0"/>
        <v>100</v>
      </c>
    </row>
    <row r="13" spans="1:10" s="23" customFormat="1" ht="18.75">
      <c r="A13" s="35" t="s">
        <v>59</v>
      </c>
      <c r="B13" s="42" t="s">
        <v>10</v>
      </c>
      <c r="C13" s="43" t="s">
        <v>11</v>
      </c>
      <c r="D13" s="36">
        <f>D14+D15</f>
        <v>9476.6</v>
      </c>
      <c r="E13" s="36">
        <f>E14+E15</f>
        <v>9510.5</v>
      </c>
      <c r="F13" s="40">
        <f t="shared" si="0"/>
        <v>100.35772323407129</v>
      </c>
    </row>
    <row r="14" spans="1:10" s="23" customFormat="1" ht="18.75">
      <c r="A14" s="35" t="s">
        <v>59</v>
      </c>
      <c r="B14" s="38" t="s">
        <v>62</v>
      </c>
      <c r="C14" s="34" t="s">
        <v>63</v>
      </c>
      <c r="D14" s="36">
        <v>1587.6</v>
      </c>
      <c r="E14" s="36">
        <v>1587.8</v>
      </c>
      <c r="F14" s="40">
        <f t="shared" si="0"/>
        <v>100.01259763164525</v>
      </c>
    </row>
    <row r="15" spans="1:10" s="23" customFormat="1" ht="18.75">
      <c r="A15" s="35" t="s">
        <v>59</v>
      </c>
      <c r="B15" s="38" t="s">
        <v>64</v>
      </c>
      <c r="C15" s="34" t="s">
        <v>65</v>
      </c>
      <c r="D15" s="36">
        <v>7889</v>
      </c>
      <c r="E15" s="36">
        <v>7922.7</v>
      </c>
      <c r="F15" s="40">
        <f t="shared" si="0"/>
        <v>100.42717708201292</v>
      </c>
    </row>
    <row r="16" spans="1:10" s="23" customFormat="1" ht="18.75">
      <c r="A16" s="35"/>
      <c r="B16" s="38"/>
      <c r="C16" s="39" t="s">
        <v>12</v>
      </c>
      <c r="D16" s="36">
        <f>D17+D18</f>
        <v>218.4</v>
      </c>
      <c r="E16" s="36">
        <f>E17+E18+E20</f>
        <v>231.00000000000003</v>
      </c>
      <c r="F16" s="40">
        <f t="shared" si="0"/>
        <v>105.76923076923077</v>
      </c>
    </row>
    <row r="17" spans="1:6" s="23" customFormat="1" ht="27">
      <c r="A17" s="35" t="s">
        <v>56</v>
      </c>
      <c r="B17" s="42" t="s">
        <v>13</v>
      </c>
      <c r="C17" s="43" t="s">
        <v>14</v>
      </c>
      <c r="D17" s="119">
        <v>178.4</v>
      </c>
      <c r="E17" s="36">
        <v>178.4</v>
      </c>
      <c r="F17" s="40">
        <f t="shared" si="0"/>
        <v>100</v>
      </c>
    </row>
    <row r="18" spans="1:6" s="24" customFormat="1" ht="25.5">
      <c r="A18" s="35" t="s">
        <v>55</v>
      </c>
      <c r="B18" s="46" t="s">
        <v>15</v>
      </c>
      <c r="C18" s="47" t="s">
        <v>66</v>
      </c>
      <c r="D18" s="36">
        <v>40</v>
      </c>
      <c r="E18" s="40">
        <f>E19</f>
        <v>39.700000000000003</v>
      </c>
      <c r="F18" s="40">
        <f t="shared" si="0"/>
        <v>99.25</v>
      </c>
    </row>
    <row r="19" spans="1:6" s="25" customFormat="1" ht="18.75">
      <c r="A19" s="35"/>
      <c r="B19" s="48" t="s">
        <v>67</v>
      </c>
      <c r="C19" s="49" t="s">
        <v>68</v>
      </c>
      <c r="D19" s="36">
        <v>40</v>
      </c>
      <c r="E19" s="40">
        <v>39.700000000000003</v>
      </c>
      <c r="F19" s="40">
        <f t="shared" si="0"/>
        <v>99.25</v>
      </c>
    </row>
    <row r="20" spans="1:6" s="25" customFormat="1" ht="25.5">
      <c r="A20" s="35" t="s">
        <v>55</v>
      </c>
      <c r="B20" s="48" t="s">
        <v>175</v>
      </c>
      <c r="C20" s="49" t="s">
        <v>176</v>
      </c>
      <c r="D20" s="94">
        <v>0</v>
      </c>
      <c r="E20" s="36">
        <v>12.9</v>
      </c>
      <c r="F20" s="40"/>
    </row>
    <row r="21" spans="1:6" s="25" customFormat="1" ht="18.75">
      <c r="A21" s="35" t="s">
        <v>55</v>
      </c>
      <c r="B21" s="42" t="s">
        <v>16</v>
      </c>
      <c r="C21" s="43" t="s">
        <v>69</v>
      </c>
      <c r="D21" s="36">
        <f t="shared" ref="D21:D23" si="1">D22</f>
        <v>4708.7000000000007</v>
      </c>
      <c r="E21" s="36">
        <f>E22</f>
        <v>4708.7000000000007</v>
      </c>
      <c r="F21" s="40">
        <f t="shared" si="0"/>
        <v>100</v>
      </c>
    </row>
    <row r="22" spans="1:6" s="25" customFormat="1" ht="25.5">
      <c r="A22" s="35" t="s">
        <v>55</v>
      </c>
      <c r="B22" s="50" t="s">
        <v>70</v>
      </c>
      <c r="C22" s="34" t="s">
        <v>17</v>
      </c>
      <c r="D22" s="36">
        <f>D23+D25</f>
        <v>4708.7000000000007</v>
      </c>
      <c r="E22" s="36">
        <f>E23+E25</f>
        <v>4708.7000000000007</v>
      </c>
      <c r="F22" s="40">
        <f t="shared" si="0"/>
        <v>100</v>
      </c>
    </row>
    <row r="23" spans="1:6" s="25" customFormat="1" ht="25.5">
      <c r="A23" s="35" t="s">
        <v>56</v>
      </c>
      <c r="B23" s="42" t="s">
        <v>213</v>
      </c>
      <c r="C23" s="34" t="s">
        <v>138</v>
      </c>
      <c r="D23" s="36">
        <f t="shared" si="1"/>
        <v>286.60000000000002</v>
      </c>
      <c r="E23" s="36">
        <f>E24</f>
        <v>286.60000000000002</v>
      </c>
      <c r="F23" s="40">
        <f t="shared" si="0"/>
        <v>100</v>
      </c>
    </row>
    <row r="24" spans="1:6" s="25" customFormat="1" ht="38.25">
      <c r="A24" s="45" t="s">
        <v>55</v>
      </c>
      <c r="B24" s="38" t="s">
        <v>153</v>
      </c>
      <c r="C24" s="34" t="s">
        <v>139</v>
      </c>
      <c r="D24" s="120">
        <v>286.60000000000002</v>
      </c>
      <c r="E24" s="120">
        <v>286.60000000000002</v>
      </c>
      <c r="F24" s="40">
        <f t="shared" si="0"/>
        <v>100</v>
      </c>
    </row>
    <row r="25" spans="1:6" s="25" customFormat="1" ht="25.5">
      <c r="A25" s="45" t="s">
        <v>56</v>
      </c>
      <c r="B25" s="38" t="s">
        <v>157</v>
      </c>
      <c r="C25" s="121" t="s">
        <v>156</v>
      </c>
      <c r="D25" s="122">
        <f>D26+D27</f>
        <v>4422.1000000000004</v>
      </c>
      <c r="E25" s="122">
        <f>E26+E27</f>
        <v>4422.1000000000004</v>
      </c>
      <c r="F25" s="40">
        <f t="shared" si="0"/>
        <v>100</v>
      </c>
    </row>
    <row r="26" spans="1:6" s="21" customFormat="1" ht="76.5">
      <c r="A26" s="45" t="s">
        <v>55</v>
      </c>
      <c r="B26" s="38" t="s">
        <v>155</v>
      </c>
      <c r="C26" s="34" t="s">
        <v>158</v>
      </c>
      <c r="D26" s="123">
        <v>1459.6</v>
      </c>
      <c r="E26" s="120">
        <v>1459.6</v>
      </c>
      <c r="F26" s="40">
        <f t="shared" si="0"/>
        <v>100</v>
      </c>
    </row>
    <row r="27" spans="1:6" s="21" customFormat="1" ht="18.75">
      <c r="A27" s="45" t="s">
        <v>55</v>
      </c>
      <c r="B27" s="38" t="s">
        <v>154</v>
      </c>
      <c r="C27" s="124" t="s">
        <v>159</v>
      </c>
      <c r="D27" s="122">
        <v>2962.5</v>
      </c>
      <c r="E27" s="120">
        <v>2962.5</v>
      </c>
      <c r="F27" s="40">
        <f t="shared" si="0"/>
        <v>100</v>
      </c>
    </row>
    <row r="28" spans="1:6" s="21" customFormat="1" ht="18.75">
      <c r="A28" s="35"/>
      <c r="B28" s="42"/>
      <c r="C28" s="43" t="s">
        <v>71</v>
      </c>
      <c r="D28" s="120">
        <f>D7+D21</f>
        <v>15718.9</v>
      </c>
      <c r="E28" s="120">
        <f>E7+E21</f>
        <v>15765.400000000001</v>
      </c>
      <c r="F28" s="40">
        <f t="shared" si="0"/>
        <v>100.29582222674615</v>
      </c>
    </row>
    <row r="29" spans="1:6">
      <c r="A29" s="11"/>
      <c r="D29" s="100"/>
      <c r="E29" s="101"/>
      <c r="F29" s="102"/>
    </row>
    <row r="30" spans="1:6">
      <c r="D30" s="100"/>
      <c r="E30" s="103"/>
      <c r="F30" s="102"/>
    </row>
    <row r="31" spans="1:6">
      <c r="D31" s="100"/>
      <c r="E31" s="103"/>
      <c r="F31" s="99"/>
    </row>
    <row r="32" spans="1:6">
      <c r="D32" s="100"/>
      <c r="E32" s="103"/>
      <c r="F32" s="102"/>
    </row>
  </sheetData>
  <mergeCells count="11">
    <mergeCell ref="F4:F5"/>
    <mergeCell ref="C4:C5"/>
    <mergeCell ref="B4:B5"/>
    <mergeCell ref="A4:A5"/>
    <mergeCell ref="D4:D5"/>
    <mergeCell ref="E4:E5"/>
    <mergeCell ref="E3:F3"/>
    <mergeCell ref="A2:E2"/>
    <mergeCell ref="G3:H3"/>
    <mergeCell ref="I3:J3"/>
    <mergeCell ref="B1:F1"/>
  </mergeCells>
  <phoneticPr fontId="3" type="noConversion"/>
  <pageMargins left="0.62992125984251968" right="0.59055118110236227" top="0.51181102362204722" bottom="0.43307086614173229" header="0.51181102362204722" footer="0.43307086614173229"/>
  <pageSetup paperSize="9" fitToHeight="2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7"/>
  <sheetViews>
    <sheetView tabSelected="1" topLeftCell="A12" zoomScale="90" zoomScaleNormal="90" zoomScaleSheetLayoutView="100" workbookViewId="0">
      <selection activeCell="A19" sqref="A19"/>
    </sheetView>
  </sheetViews>
  <sheetFormatPr defaultRowHeight="12.75"/>
  <cols>
    <col min="1" max="1" width="59.85546875" style="13" customWidth="1"/>
    <col min="2" max="2" width="10.42578125" style="4" customWidth="1"/>
    <col min="3" max="3" width="11.140625" style="4" customWidth="1"/>
    <col min="4" max="4" width="13" style="3" customWidth="1"/>
    <col min="5" max="5" width="12.140625" customWidth="1"/>
  </cols>
  <sheetData>
    <row r="1" spans="1:10" ht="96" customHeight="1">
      <c r="A1" s="210" t="s">
        <v>285</v>
      </c>
      <c r="B1" s="210"/>
      <c r="C1" s="210"/>
      <c r="D1" s="210"/>
      <c r="E1" s="210"/>
    </row>
    <row r="2" spans="1:10" ht="3" customHeight="1">
      <c r="D2" s="16"/>
    </row>
    <row r="3" spans="1:10" ht="80.25" customHeight="1">
      <c r="A3" s="211" t="s">
        <v>218</v>
      </c>
      <c r="B3" s="211"/>
      <c r="C3" s="211"/>
      <c r="D3" s="211"/>
      <c r="E3" s="15"/>
    </row>
    <row r="4" spans="1:10" s="14" customFormat="1" ht="15.75">
      <c r="A4" s="15"/>
      <c r="B4" s="17"/>
      <c r="C4" s="17"/>
      <c r="D4" s="213" t="s">
        <v>49</v>
      </c>
      <c r="E4" s="213"/>
    </row>
    <row r="5" spans="1:10" s="29" customFormat="1" ht="72" customHeight="1">
      <c r="A5" s="212" t="s">
        <v>25</v>
      </c>
      <c r="B5" s="212" t="s">
        <v>50</v>
      </c>
      <c r="C5" s="212" t="s">
        <v>215</v>
      </c>
      <c r="D5" s="212" t="s">
        <v>216</v>
      </c>
      <c r="E5" s="212" t="s">
        <v>212</v>
      </c>
    </row>
    <row r="6" spans="1:10" s="29" customFormat="1" ht="11.25" customHeight="1">
      <c r="A6" s="212"/>
      <c r="B6" s="212"/>
      <c r="C6" s="212"/>
      <c r="D6" s="212"/>
      <c r="E6" s="212"/>
      <c r="F6" s="52"/>
      <c r="G6" s="52"/>
      <c r="H6" s="53"/>
      <c r="I6" s="54"/>
      <c r="J6" s="51"/>
    </row>
    <row r="7" spans="1:10" s="29" customFormat="1" ht="18.75">
      <c r="A7" s="22">
        <v>1</v>
      </c>
      <c r="B7" s="28">
        <v>2</v>
      </c>
      <c r="C7" s="28">
        <v>3</v>
      </c>
      <c r="D7" s="22">
        <v>4</v>
      </c>
      <c r="E7" s="104">
        <v>5</v>
      </c>
      <c r="F7" s="52"/>
      <c r="G7" s="52"/>
      <c r="H7" s="53"/>
      <c r="I7" s="54"/>
      <c r="J7" s="51"/>
    </row>
    <row r="8" spans="1:10" s="20" customFormat="1" ht="18.75">
      <c r="A8" s="70" t="s">
        <v>72</v>
      </c>
      <c r="B8" s="27" t="s">
        <v>31</v>
      </c>
      <c r="C8" s="76">
        <f>C9+C10+C11</f>
        <v>3585.8999999999996</v>
      </c>
      <c r="D8" s="76">
        <f t="shared" ref="D8:E8" si="0">D9+D10+D11</f>
        <v>3558.9</v>
      </c>
      <c r="E8" s="76">
        <f t="shared" si="0"/>
        <v>298.19744863425706</v>
      </c>
      <c r="F8" s="52"/>
      <c r="G8" s="52"/>
      <c r="H8" s="56"/>
      <c r="I8" s="54"/>
      <c r="J8" s="55"/>
    </row>
    <row r="9" spans="1:10" s="20" customFormat="1" ht="56.25">
      <c r="A9" s="70" t="s">
        <v>24</v>
      </c>
      <c r="B9" s="27" t="s">
        <v>48</v>
      </c>
      <c r="C9" s="77">
        <v>566.1</v>
      </c>
      <c r="D9" s="77">
        <v>560.70000000000005</v>
      </c>
      <c r="E9" s="204">
        <f t="shared" ref="E9:E29" si="1">D9/C9*100</f>
        <v>99.046104928457879</v>
      </c>
      <c r="F9" s="52"/>
      <c r="G9" s="52"/>
      <c r="H9" s="56"/>
      <c r="I9" s="54"/>
      <c r="J9" s="55"/>
    </row>
    <row r="10" spans="1:10" s="20" customFormat="1" ht="75">
      <c r="A10" s="70" t="s">
        <v>23</v>
      </c>
      <c r="B10" s="27" t="s">
        <v>32</v>
      </c>
      <c r="C10" s="78">
        <v>2545.1999999999998</v>
      </c>
      <c r="D10" s="78">
        <v>2523.6</v>
      </c>
      <c r="E10" s="204">
        <f t="shared" si="1"/>
        <v>99.15134370579915</v>
      </c>
      <c r="F10" s="52"/>
      <c r="G10" s="52"/>
      <c r="H10" s="53"/>
      <c r="I10" s="53"/>
      <c r="J10" s="55"/>
    </row>
    <row r="11" spans="1:10" s="20" customFormat="1" ht="37.5">
      <c r="A11" s="79" t="s">
        <v>219</v>
      </c>
      <c r="B11" s="80" t="s">
        <v>220</v>
      </c>
      <c r="C11" s="78">
        <v>474.6</v>
      </c>
      <c r="D11" s="78">
        <v>474.6</v>
      </c>
      <c r="E11" s="204">
        <f t="shared" si="1"/>
        <v>100</v>
      </c>
      <c r="F11" s="52"/>
      <c r="G11" s="52"/>
      <c r="H11" s="53"/>
      <c r="I11" s="53"/>
      <c r="J11" s="55"/>
    </row>
    <row r="12" spans="1:10" s="20" customFormat="1" ht="18.75">
      <c r="A12" s="71" t="s">
        <v>78</v>
      </c>
      <c r="B12" s="27" t="s">
        <v>33</v>
      </c>
      <c r="C12" s="78">
        <f>C13</f>
        <v>286.60000000000002</v>
      </c>
      <c r="D12" s="78">
        <f>D13</f>
        <v>286.60000000000002</v>
      </c>
      <c r="E12" s="204">
        <f t="shared" si="1"/>
        <v>100</v>
      </c>
      <c r="F12" s="52"/>
      <c r="G12" s="52"/>
      <c r="H12" s="53"/>
      <c r="I12" s="53"/>
      <c r="J12" s="55"/>
    </row>
    <row r="13" spans="1:10" s="20" customFormat="1" ht="18.75">
      <c r="A13" s="71" t="s">
        <v>34</v>
      </c>
      <c r="B13" s="27" t="s">
        <v>35</v>
      </c>
      <c r="C13" s="78">
        <v>286.60000000000002</v>
      </c>
      <c r="D13" s="78">
        <v>286.60000000000002</v>
      </c>
      <c r="E13" s="204">
        <f t="shared" si="1"/>
        <v>100</v>
      </c>
      <c r="F13" s="52"/>
      <c r="G13" s="57"/>
      <c r="H13" s="53"/>
      <c r="I13" s="53"/>
      <c r="J13" s="55"/>
    </row>
    <row r="14" spans="1:10" s="20" customFormat="1" ht="37.5">
      <c r="A14" s="30" t="s">
        <v>80</v>
      </c>
      <c r="B14" s="27" t="s">
        <v>36</v>
      </c>
      <c r="C14" s="77">
        <f>C16+C15</f>
        <v>152</v>
      </c>
      <c r="D14" s="76">
        <f>D16+D15</f>
        <v>129.69999999999999</v>
      </c>
      <c r="E14" s="204">
        <f t="shared" si="1"/>
        <v>85.328947368421055</v>
      </c>
      <c r="F14" s="52"/>
      <c r="G14" s="57"/>
      <c r="H14" s="53"/>
      <c r="I14" s="53"/>
      <c r="J14" s="55"/>
    </row>
    <row r="15" spans="1:10" s="20" customFormat="1" ht="18.75">
      <c r="A15" s="26" t="s">
        <v>22</v>
      </c>
      <c r="B15" s="27" t="s">
        <v>37</v>
      </c>
      <c r="C15" s="78">
        <v>50</v>
      </c>
      <c r="D15" s="78">
        <v>39.1</v>
      </c>
      <c r="E15" s="204">
        <f t="shared" si="1"/>
        <v>78.2</v>
      </c>
      <c r="F15" s="52"/>
      <c r="G15" s="57"/>
      <c r="H15" s="53"/>
      <c r="I15" s="53"/>
      <c r="J15" s="55"/>
    </row>
    <row r="16" spans="1:10" s="20" customFormat="1" ht="56.25">
      <c r="A16" s="26" t="s">
        <v>109</v>
      </c>
      <c r="B16" s="27" t="s">
        <v>38</v>
      </c>
      <c r="C16" s="78">
        <v>102</v>
      </c>
      <c r="D16" s="78">
        <v>90.6</v>
      </c>
      <c r="E16" s="204">
        <f t="shared" si="1"/>
        <v>88.823529411764696</v>
      </c>
      <c r="F16" s="52"/>
      <c r="G16" s="52"/>
      <c r="H16" s="53"/>
      <c r="I16" s="54"/>
      <c r="J16" s="55"/>
    </row>
    <row r="17" spans="1:10" s="20" customFormat="1" ht="18.75">
      <c r="A17" s="72" t="s">
        <v>81</v>
      </c>
      <c r="B17" s="73" t="s">
        <v>39</v>
      </c>
      <c r="C17" s="77">
        <f>C19+C18</f>
        <v>2925.6</v>
      </c>
      <c r="D17" s="77">
        <f>D19+D18</f>
        <v>2916.6</v>
      </c>
      <c r="E17" s="204">
        <f t="shared" si="1"/>
        <v>99.692370795734206</v>
      </c>
      <c r="F17" s="58"/>
      <c r="G17" s="58"/>
      <c r="H17" s="53"/>
      <c r="I17" s="54"/>
      <c r="J17" s="55"/>
    </row>
    <row r="18" spans="1:10" s="20" customFormat="1" ht="18.75">
      <c r="A18" s="72" t="s">
        <v>160</v>
      </c>
      <c r="B18" s="73" t="s">
        <v>161</v>
      </c>
      <c r="C18" s="76">
        <v>854.6</v>
      </c>
      <c r="D18" s="76">
        <v>854.6</v>
      </c>
      <c r="E18" s="204">
        <f t="shared" si="1"/>
        <v>100</v>
      </c>
      <c r="F18" s="58"/>
      <c r="G18" s="58"/>
      <c r="H18" s="53"/>
      <c r="I18" s="54"/>
      <c r="J18" s="55"/>
    </row>
    <row r="19" spans="1:10" s="20" customFormat="1" ht="18.75">
      <c r="A19" s="72" t="s">
        <v>21</v>
      </c>
      <c r="B19" s="73" t="s">
        <v>40</v>
      </c>
      <c r="C19" s="78">
        <v>2071</v>
      </c>
      <c r="D19" s="78">
        <v>2062</v>
      </c>
      <c r="E19" s="204">
        <f t="shared" si="1"/>
        <v>99.565427329792371</v>
      </c>
      <c r="F19" s="58"/>
      <c r="G19" s="52"/>
      <c r="H19" s="53"/>
      <c r="I19" s="54"/>
      <c r="J19" s="55"/>
    </row>
    <row r="20" spans="1:10" s="20" customFormat="1" ht="18.75">
      <c r="A20" s="71" t="s">
        <v>83</v>
      </c>
      <c r="B20" s="73" t="s">
        <v>41</v>
      </c>
      <c r="C20" s="78">
        <f>C22+C21</f>
        <v>3990.1</v>
      </c>
      <c r="D20" s="78">
        <f>D22+D21</f>
        <v>2631.1</v>
      </c>
      <c r="E20" s="204">
        <f t="shared" si="1"/>
        <v>65.940703240520278</v>
      </c>
      <c r="F20" s="52"/>
      <c r="G20" s="57"/>
      <c r="H20" s="53"/>
      <c r="I20" s="54"/>
      <c r="J20" s="55"/>
    </row>
    <row r="21" spans="1:10" s="20" customFormat="1" ht="18.75">
      <c r="A21" s="71" t="s">
        <v>168</v>
      </c>
      <c r="B21" s="73" t="s">
        <v>167</v>
      </c>
      <c r="C21" s="78">
        <v>80</v>
      </c>
      <c r="D21" s="77">
        <v>80</v>
      </c>
      <c r="E21" s="204">
        <f t="shared" si="1"/>
        <v>100</v>
      </c>
      <c r="F21" s="52"/>
      <c r="G21" s="57"/>
      <c r="H21" s="53"/>
      <c r="I21" s="53"/>
      <c r="J21" s="55"/>
    </row>
    <row r="22" spans="1:10" s="20" customFormat="1" ht="18.75">
      <c r="A22" s="71" t="s">
        <v>85</v>
      </c>
      <c r="B22" s="73" t="s">
        <v>42</v>
      </c>
      <c r="C22" s="78">
        <v>3910.1</v>
      </c>
      <c r="D22" s="77">
        <v>2551.1</v>
      </c>
      <c r="E22" s="204">
        <f t="shared" si="1"/>
        <v>65.243855655865573</v>
      </c>
      <c r="F22" s="52"/>
      <c r="G22" s="52"/>
      <c r="H22" s="53"/>
      <c r="I22" s="54"/>
      <c r="J22" s="55"/>
    </row>
    <row r="23" spans="1:10" s="20" customFormat="1" ht="18.75">
      <c r="A23" s="71" t="s">
        <v>86</v>
      </c>
      <c r="B23" s="73" t="s">
        <v>43</v>
      </c>
      <c r="C23" s="77">
        <f>C24</f>
        <v>3070</v>
      </c>
      <c r="D23" s="77">
        <f>D24</f>
        <v>3042</v>
      </c>
      <c r="E23" s="204">
        <f t="shared" si="1"/>
        <v>99.087947882736159</v>
      </c>
      <c r="F23" s="57"/>
      <c r="G23" s="57"/>
      <c r="H23" s="53"/>
      <c r="I23" s="54"/>
      <c r="J23" s="55"/>
    </row>
    <row r="24" spans="1:10" s="20" customFormat="1" ht="18.75">
      <c r="A24" s="71" t="s">
        <v>88</v>
      </c>
      <c r="B24" s="73" t="s">
        <v>44</v>
      </c>
      <c r="C24" s="78">
        <v>3070</v>
      </c>
      <c r="D24" s="77">
        <v>3042</v>
      </c>
      <c r="E24" s="204">
        <f t="shared" si="1"/>
        <v>99.087947882736159</v>
      </c>
      <c r="F24" s="57"/>
      <c r="G24" s="52"/>
      <c r="H24" s="53"/>
      <c r="I24" s="54"/>
      <c r="J24" s="55"/>
    </row>
    <row r="25" spans="1:10" s="20" customFormat="1" ht="18.75">
      <c r="A25" s="71" t="s">
        <v>132</v>
      </c>
      <c r="B25" s="73" t="s">
        <v>45</v>
      </c>
      <c r="C25" s="77">
        <f>C26</f>
        <v>3034.2</v>
      </c>
      <c r="D25" s="77">
        <f>D26</f>
        <v>2940</v>
      </c>
      <c r="E25" s="204">
        <f t="shared" si="1"/>
        <v>96.895392525212586</v>
      </c>
      <c r="F25" s="59"/>
      <c r="G25" s="60"/>
      <c r="H25" s="53"/>
      <c r="I25" s="54"/>
      <c r="J25" s="55"/>
    </row>
    <row r="26" spans="1:10" s="20" customFormat="1" ht="18.75">
      <c r="A26" s="72" t="s">
        <v>46</v>
      </c>
      <c r="B26" s="73" t="s">
        <v>47</v>
      </c>
      <c r="C26" s="78">
        <v>3034.2</v>
      </c>
      <c r="D26" s="77">
        <v>2940</v>
      </c>
      <c r="E26" s="204">
        <f t="shared" si="1"/>
        <v>96.895392525212586</v>
      </c>
      <c r="F26" s="59"/>
      <c r="G26" s="60"/>
      <c r="H26" s="53"/>
      <c r="I26" s="54"/>
      <c r="J26" s="55"/>
    </row>
    <row r="27" spans="1:10" s="20" customFormat="1" ht="18.75">
      <c r="A27" s="125" t="s">
        <v>221</v>
      </c>
      <c r="B27" s="73" t="s">
        <v>222</v>
      </c>
      <c r="C27" s="78">
        <f>C28</f>
        <v>1</v>
      </c>
      <c r="D27" s="77">
        <f>D28</f>
        <v>1</v>
      </c>
      <c r="E27" s="204">
        <f t="shared" si="1"/>
        <v>100</v>
      </c>
      <c r="F27" s="59"/>
      <c r="G27" s="60"/>
      <c r="H27" s="53"/>
      <c r="I27" s="54"/>
      <c r="J27" s="55"/>
    </row>
    <row r="28" spans="1:10" s="20" customFormat="1" ht="18.75">
      <c r="A28" s="125" t="s">
        <v>223</v>
      </c>
      <c r="B28" s="73" t="s">
        <v>224</v>
      </c>
      <c r="C28" s="78">
        <v>1</v>
      </c>
      <c r="D28" s="77">
        <v>1</v>
      </c>
      <c r="E28" s="204">
        <f t="shared" si="1"/>
        <v>100</v>
      </c>
    </row>
    <row r="29" spans="1:10" s="20" customFormat="1" ht="18.75">
      <c r="A29" s="71" t="s">
        <v>90</v>
      </c>
      <c r="B29" s="27"/>
      <c r="C29" s="76">
        <f>C8+C12+C14+C17+C20+C23+C25+C27</f>
        <v>17045.399999999998</v>
      </c>
      <c r="D29" s="76">
        <f>D8+D12+D14+D17+D20+D23+D25+D27</f>
        <v>15505.9</v>
      </c>
      <c r="E29" s="204">
        <f t="shared" si="1"/>
        <v>90.968237765027524</v>
      </c>
    </row>
    <row r="30" spans="1:10" s="20" customFormat="1" ht="18.75">
      <c r="A30" s="61"/>
      <c r="B30" s="62"/>
      <c r="C30" s="62"/>
      <c r="D30" s="74"/>
      <c r="E30" s="55"/>
    </row>
    <row r="31" spans="1:10" s="20" customFormat="1" ht="18.75">
      <c r="A31" s="61"/>
      <c r="B31" s="62"/>
      <c r="C31" s="62"/>
      <c r="D31" s="63"/>
      <c r="E31" s="55"/>
    </row>
    <row r="32" spans="1:10" s="20" customFormat="1" ht="18.75">
      <c r="A32" s="61"/>
      <c r="B32" s="62"/>
      <c r="C32" s="62"/>
      <c r="D32" s="63"/>
      <c r="E32" s="55"/>
    </row>
    <row r="33" spans="1:5" s="20" customFormat="1" ht="18.75">
      <c r="A33" s="61"/>
      <c r="B33" s="62"/>
      <c r="C33" s="62"/>
      <c r="D33" s="63"/>
      <c r="E33" s="55"/>
    </row>
    <row r="34" spans="1:5" s="20" customFormat="1" ht="18.75">
      <c r="A34" s="61"/>
      <c r="B34" s="62"/>
      <c r="C34" s="62"/>
      <c r="D34" s="63"/>
      <c r="E34" s="55"/>
    </row>
    <row r="35" spans="1:5" s="20" customFormat="1" ht="18.75">
      <c r="A35" s="61"/>
      <c r="B35" s="62"/>
      <c r="C35" s="62"/>
      <c r="D35" s="63"/>
      <c r="E35" s="55"/>
    </row>
    <row r="36" spans="1:5" s="20" customFormat="1" ht="18.75">
      <c r="A36" s="61"/>
      <c r="B36" s="62"/>
      <c r="C36" s="62"/>
      <c r="D36" s="63"/>
      <c r="E36" s="55"/>
    </row>
    <row r="37" spans="1:5" s="20" customFormat="1" ht="18.75">
      <c r="A37" s="61"/>
      <c r="B37" s="62"/>
      <c r="C37" s="62"/>
      <c r="D37" s="63"/>
      <c r="E37" s="55"/>
    </row>
    <row r="38" spans="1:5" s="20" customFormat="1" ht="18.75">
      <c r="A38" s="61"/>
      <c r="B38" s="62"/>
      <c r="C38" s="62"/>
      <c r="D38" s="63"/>
      <c r="E38" s="55"/>
    </row>
    <row r="39" spans="1:5" s="20" customFormat="1" ht="18.75">
      <c r="A39" s="61"/>
      <c r="B39" s="62"/>
      <c r="C39" s="62"/>
      <c r="D39" s="63"/>
      <c r="E39" s="55"/>
    </row>
    <row r="40" spans="1:5" s="20" customFormat="1" ht="18.75">
      <c r="A40" s="61"/>
      <c r="B40" s="62"/>
      <c r="C40" s="62"/>
      <c r="D40" s="63"/>
      <c r="E40" s="55"/>
    </row>
    <row r="41" spans="1:5" s="20" customFormat="1" ht="18.75">
      <c r="A41" s="61"/>
      <c r="B41" s="62"/>
      <c r="C41" s="62"/>
      <c r="D41" s="63"/>
      <c r="E41" s="55"/>
    </row>
    <row r="42" spans="1:5" s="20" customFormat="1" ht="18.75">
      <c r="A42" s="61"/>
      <c r="B42" s="62"/>
      <c r="C42" s="62"/>
      <c r="D42" s="63"/>
      <c r="E42" s="55"/>
    </row>
    <row r="43" spans="1:5" s="20" customFormat="1" ht="18.75">
      <c r="A43" s="61"/>
      <c r="B43" s="62"/>
      <c r="C43" s="62"/>
      <c r="D43" s="63"/>
      <c r="E43" s="55"/>
    </row>
    <row r="44" spans="1:5" s="20" customFormat="1" ht="18.75">
      <c r="A44" s="61"/>
      <c r="B44" s="62"/>
      <c r="C44" s="62"/>
      <c r="D44" s="63"/>
      <c r="E44" s="55"/>
    </row>
    <row r="45" spans="1:5" s="20" customFormat="1" ht="18.75">
      <c r="A45" s="61"/>
      <c r="B45" s="62"/>
      <c r="C45" s="62"/>
      <c r="D45" s="63"/>
      <c r="E45" s="55"/>
    </row>
    <row r="46" spans="1:5" s="20" customFormat="1" ht="18.75">
      <c r="A46" s="61"/>
      <c r="B46" s="62"/>
      <c r="C46" s="62"/>
      <c r="D46" s="63"/>
      <c r="E46" s="55"/>
    </row>
    <row r="47" spans="1:5" s="20" customFormat="1" ht="18.75">
      <c r="A47" s="61"/>
      <c r="B47" s="62"/>
      <c r="C47" s="62"/>
      <c r="D47" s="63"/>
      <c r="E47" s="55"/>
    </row>
    <row r="48" spans="1:5" s="20" customFormat="1" ht="18.75">
      <c r="A48" s="61"/>
      <c r="B48" s="62"/>
      <c r="C48" s="62"/>
      <c r="D48" s="63"/>
      <c r="E48" s="55"/>
    </row>
    <row r="49" spans="1:5" s="20" customFormat="1" ht="18.75">
      <c r="A49" s="61"/>
      <c r="B49" s="62"/>
      <c r="C49" s="62"/>
      <c r="D49" s="63"/>
      <c r="E49" s="55"/>
    </row>
    <row r="50" spans="1:5" s="20" customFormat="1" ht="18.75">
      <c r="A50" s="61"/>
      <c r="B50" s="62"/>
      <c r="C50" s="62"/>
      <c r="D50" s="63"/>
      <c r="E50" s="55"/>
    </row>
    <row r="51" spans="1:5" s="20" customFormat="1" ht="18.75">
      <c r="A51" s="61"/>
      <c r="B51" s="62"/>
      <c r="C51" s="62"/>
      <c r="D51" s="63"/>
      <c r="E51" s="55"/>
    </row>
    <row r="52" spans="1:5" s="20" customFormat="1" ht="18.75">
      <c r="A52" s="61"/>
      <c r="B52" s="62"/>
      <c r="C52" s="62"/>
      <c r="D52" s="63"/>
      <c r="E52" s="55"/>
    </row>
    <row r="53" spans="1:5" s="20" customFormat="1" ht="18.75">
      <c r="A53" s="61"/>
      <c r="B53" s="62"/>
      <c r="C53" s="62"/>
      <c r="D53" s="63"/>
      <c r="E53" s="55"/>
    </row>
    <row r="54" spans="1:5" s="20" customFormat="1" ht="18.75">
      <c r="A54" s="61"/>
      <c r="B54" s="62"/>
      <c r="C54" s="62"/>
      <c r="D54" s="63"/>
      <c r="E54" s="55"/>
    </row>
    <row r="55" spans="1:5" s="20" customFormat="1" ht="18.75">
      <c r="A55" s="61"/>
      <c r="B55" s="62"/>
      <c r="C55" s="62"/>
      <c r="D55" s="63"/>
      <c r="E55" s="55"/>
    </row>
    <row r="56" spans="1:5" s="20" customFormat="1" ht="18.75">
      <c r="A56" s="61"/>
      <c r="B56" s="62"/>
      <c r="C56" s="62"/>
      <c r="D56" s="63"/>
      <c r="E56" s="55"/>
    </row>
    <row r="57" spans="1:5" s="20" customFormat="1" ht="18.75">
      <c r="A57" s="61"/>
      <c r="B57" s="62"/>
      <c r="C57" s="62"/>
      <c r="D57" s="63"/>
      <c r="E57" s="55"/>
    </row>
    <row r="58" spans="1:5" s="20" customFormat="1" ht="18.75">
      <c r="A58" s="61"/>
      <c r="B58" s="62"/>
      <c r="C58" s="62"/>
      <c r="D58" s="63"/>
      <c r="E58" s="55"/>
    </row>
    <row r="59" spans="1:5" s="20" customFormat="1" ht="18.75">
      <c r="A59" s="61"/>
      <c r="B59" s="62"/>
      <c r="C59" s="62"/>
      <c r="D59" s="63"/>
      <c r="E59" s="55"/>
    </row>
    <row r="60" spans="1:5" s="20" customFormat="1" ht="18.75">
      <c r="A60" s="61"/>
      <c r="B60" s="62"/>
      <c r="C60" s="62"/>
      <c r="D60" s="63"/>
      <c r="E60" s="55"/>
    </row>
    <row r="61" spans="1:5" s="20" customFormat="1" ht="18.75">
      <c r="A61" s="61"/>
      <c r="B61" s="62"/>
      <c r="C61" s="62"/>
      <c r="D61" s="63"/>
      <c r="E61" s="55"/>
    </row>
    <row r="62" spans="1:5" s="20" customFormat="1" ht="18.75">
      <c r="A62" s="61"/>
      <c r="B62" s="62"/>
      <c r="C62" s="62"/>
      <c r="D62" s="63"/>
      <c r="E62" s="55"/>
    </row>
    <row r="63" spans="1:5" s="20" customFormat="1" ht="18.75">
      <c r="A63" s="61"/>
      <c r="B63" s="62"/>
      <c r="C63" s="62"/>
      <c r="D63" s="63"/>
      <c r="E63" s="55"/>
    </row>
    <row r="64" spans="1:5" s="20" customFormat="1" ht="18.75">
      <c r="A64" s="61"/>
      <c r="B64" s="62"/>
      <c r="C64" s="62"/>
      <c r="D64" s="63"/>
      <c r="E64" s="55"/>
    </row>
    <row r="65" spans="1:5" s="20" customFormat="1" ht="18.75">
      <c r="A65" s="64"/>
      <c r="B65" s="65"/>
      <c r="C65" s="65"/>
      <c r="D65" s="63"/>
      <c r="E65" s="55"/>
    </row>
    <row r="66" spans="1:5" s="20" customFormat="1" ht="18.75">
      <c r="A66" s="66"/>
      <c r="B66" s="65"/>
      <c r="C66" s="65"/>
      <c r="D66" s="63"/>
      <c r="E66" s="55"/>
    </row>
    <row r="67" spans="1:5" s="20" customFormat="1" ht="18.75">
      <c r="A67" s="66"/>
      <c r="B67" s="65"/>
      <c r="C67" s="65"/>
      <c r="D67" s="63"/>
      <c r="E67" s="55"/>
    </row>
    <row r="68" spans="1:5" s="20" customFormat="1" ht="18.75">
      <c r="A68" s="66"/>
      <c r="B68" s="65"/>
      <c r="C68" s="65"/>
      <c r="D68" s="63"/>
      <c r="E68" s="55"/>
    </row>
    <row r="69" spans="1:5" s="20" customFormat="1" ht="18.75">
      <c r="A69" s="66"/>
      <c r="B69" s="65"/>
      <c r="C69" s="65"/>
      <c r="D69" s="63"/>
      <c r="E69" s="55"/>
    </row>
    <row r="70" spans="1:5" s="20" customFormat="1" ht="18.75">
      <c r="A70" s="66"/>
      <c r="B70" s="65"/>
      <c r="C70" s="65"/>
      <c r="D70" s="63"/>
      <c r="E70" s="55"/>
    </row>
    <row r="71" spans="1:5" s="20" customFormat="1" ht="18.75">
      <c r="A71" s="66"/>
      <c r="B71" s="65"/>
      <c r="C71" s="65"/>
      <c r="D71" s="63"/>
      <c r="E71" s="55"/>
    </row>
    <row r="72" spans="1:5" s="20" customFormat="1" ht="18.75">
      <c r="A72" s="66"/>
      <c r="B72" s="65"/>
      <c r="C72" s="65"/>
      <c r="D72" s="63"/>
      <c r="E72" s="55"/>
    </row>
    <row r="73" spans="1:5" s="20" customFormat="1" ht="18.75">
      <c r="A73" s="66"/>
      <c r="B73" s="65"/>
      <c r="C73" s="65"/>
      <c r="D73" s="63"/>
      <c r="E73" s="55"/>
    </row>
    <row r="74" spans="1:5" s="20" customFormat="1" ht="18.75">
      <c r="A74" s="66"/>
      <c r="B74" s="65"/>
      <c r="C74" s="65"/>
      <c r="D74" s="63"/>
      <c r="E74" s="55"/>
    </row>
    <row r="75" spans="1:5" s="20" customFormat="1" ht="18.75">
      <c r="A75" s="66"/>
      <c r="B75" s="65"/>
      <c r="C75" s="65"/>
      <c r="D75" s="63"/>
      <c r="E75" s="55"/>
    </row>
    <row r="76" spans="1:5" s="20" customFormat="1" ht="18.75">
      <c r="A76" s="66"/>
      <c r="B76" s="65"/>
      <c r="C76" s="65"/>
      <c r="D76" s="63"/>
      <c r="E76" s="55"/>
    </row>
    <row r="77" spans="1:5" s="20" customFormat="1" ht="18.75">
      <c r="A77" s="66"/>
      <c r="B77" s="65"/>
      <c r="C77" s="65"/>
      <c r="D77" s="63"/>
      <c r="E77" s="55"/>
    </row>
    <row r="78" spans="1:5" s="20" customFormat="1" ht="18.75">
      <c r="A78" s="66"/>
      <c r="B78" s="65"/>
      <c r="C78" s="65"/>
      <c r="D78" s="63"/>
      <c r="E78" s="55"/>
    </row>
    <row r="79" spans="1:5" s="20" customFormat="1" ht="18.75">
      <c r="A79" s="66"/>
      <c r="B79" s="65"/>
      <c r="C79" s="65"/>
      <c r="D79" s="63"/>
      <c r="E79" s="55"/>
    </row>
    <row r="80" spans="1:5" s="20" customFormat="1" ht="18.75">
      <c r="A80" s="66"/>
      <c r="B80" s="65"/>
      <c r="C80" s="65"/>
      <c r="D80" s="63"/>
      <c r="E80" s="55"/>
    </row>
    <row r="81" spans="1:5" s="20" customFormat="1" ht="18.75">
      <c r="A81" s="66"/>
      <c r="B81" s="65"/>
      <c r="C81" s="65"/>
      <c r="D81" s="63"/>
      <c r="E81" s="55"/>
    </row>
    <row r="82" spans="1:5" s="20" customFormat="1" ht="18.75">
      <c r="A82" s="66"/>
      <c r="B82" s="65"/>
      <c r="C82" s="65"/>
      <c r="D82" s="63"/>
      <c r="E82" s="55"/>
    </row>
    <row r="83" spans="1:5" s="20" customFormat="1" ht="18.75">
      <c r="A83" s="66"/>
      <c r="B83" s="65"/>
      <c r="C83" s="65"/>
      <c r="D83" s="63"/>
      <c r="E83" s="55"/>
    </row>
    <row r="84" spans="1:5" s="20" customFormat="1" ht="18.75">
      <c r="A84" s="66"/>
      <c r="B84" s="65"/>
      <c r="C84" s="65"/>
      <c r="D84" s="63"/>
      <c r="E84" s="55"/>
    </row>
    <row r="85" spans="1:5" s="20" customFormat="1" ht="18.75">
      <c r="A85" s="66"/>
      <c r="B85" s="65"/>
      <c r="C85" s="65"/>
      <c r="D85" s="63"/>
      <c r="E85" s="55"/>
    </row>
    <row r="86" spans="1:5" s="20" customFormat="1" ht="18.75">
      <c r="A86" s="66"/>
      <c r="B86" s="65"/>
      <c r="C86" s="65"/>
      <c r="D86" s="63"/>
      <c r="E86" s="55"/>
    </row>
    <row r="87" spans="1:5" s="20" customFormat="1" ht="18.75">
      <c r="A87" s="66"/>
      <c r="B87" s="65"/>
      <c r="C87" s="65"/>
      <c r="D87" s="63"/>
      <c r="E87" s="55"/>
    </row>
    <row r="88" spans="1:5" s="20" customFormat="1" ht="18.75">
      <c r="A88" s="66"/>
      <c r="B88" s="65"/>
      <c r="C88" s="65"/>
      <c r="D88" s="63"/>
      <c r="E88" s="55"/>
    </row>
    <row r="89" spans="1:5" s="20" customFormat="1" ht="18.75">
      <c r="A89" s="66"/>
      <c r="B89" s="65"/>
      <c r="C89" s="65"/>
      <c r="D89" s="63"/>
      <c r="E89" s="55"/>
    </row>
    <row r="90" spans="1:5" s="20" customFormat="1" ht="18.75">
      <c r="A90" s="66"/>
      <c r="B90" s="65"/>
      <c r="C90" s="65"/>
      <c r="D90" s="63"/>
      <c r="E90" s="55"/>
    </row>
    <row r="91" spans="1:5" s="20" customFormat="1" ht="18.75">
      <c r="A91" s="66"/>
      <c r="B91" s="65"/>
      <c r="C91" s="65"/>
      <c r="D91" s="63"/>
      <c r="E91" s="55"/>
    </row>
    <row r="92" spans="1:5" s="20" customFormat="1" ht="18.75">
      <c r="A92" s="66"/>
      <c r="B92" s="65"/>
      <c r="C92" s="65"/>
      <c r="D92" s="63"/>
      <c r="E92" s="55"/>
    </row>
    <row r="93" spans="1:5" s="20" customFormat="1" ht="18.75">
      <c r="A93" s="66"/>
      <c r="B93" s="65"/>
      <c r="C93" s="65"/>
      <c r="D93" s="63"/>
      <c r="E93" s="55"/>
    </row>
    <row r="94" spans="1:5" s="20" customFormat="1" ht="18.75">
      <c r="A94" s="66"/>
      <c r="B94" s="65"/>
      <c r="C94" s="65"/>
      <c r="D94" s="63"/>
      <c r="E94" s="55"/>
    </row>
    <row r="95" spans="1:5">
      <c r="A95" s="58"/>
      <c r="B95" s="67"/>
      <c r="C95" s="67"/>
      <c r="D95" s="68"/>
      <c r="E95" s="69"/>
    </row>
    <row r="96" spans="1:5">
      <c r="A96" s="58"/>
      <c r="B96" s="67"/>
      <c r="C96" s="67"/>
      <c r="D96" s="68"/>
      <c r="E96" s="69"/>
    </row>
    <row r="97" spans="1:5">
      <c r="A97" s="58"/>
      <c r="B97" s="67"/>
      <c r="C97" s="67"/>
      <c r="D97" s="68"/>
      <c r="E97" s="69"/>
    </row>
    <row r="98" spans="1:5">
      <c r="A98" s="58"/>
      <c r="B98" s="67"/>
      <c r="C98" s="67"/>
      <c r="D98" s="68"/>
      <c r="E98" s="69"/>
    </row>
    <row r="99" spans="1:5">
      <c r="A99" s="58"/>
      <c r="B99" s="67"/>
      <c r="C99" s="67"/>
      <c r="D99" s="68"/>
      <c r="E99" s="69"/>
    </row>
    <row r="100" spans="1:5">
      <c r="A100" s="58"/>
      <c r="B100" s="67"/>
      <c r="C100" s="67"/>
      <c r="D100" s="68"/>
      <c r="E100" s="69"/>
    </row>
    <row r="101" spans="1:5">
      <c r="A101" s="58"/>
      <c r="B101" s="67"/>
      <c r="C101" s="67"/>
      <c r="D101" s="68"/>
      <c r="E101" s="69"/>
    </row>
    <row r="102" spans="1:5">
      <c r="A102" s="58"/>
      <c r="B102" s="67"/>
      <c r="C102" s="67"/>
      <c r="D102" s="68"/>
      <c r="E102" s="69"/>
    </row>
    <row r="103" spans="1:5">
      <c r="A103" s="58"/>
      <c r="B103" s="67"/>
      <c r="C103" s="67"/>
      <c r="D103" s="68"/>
      <c r="E103" s="69"/>
    </row>
    <row r="104" spans="1:5">
      <c r="A104" s="58"/>
      <c r="B104" s="67"/>
      <c r="C104" s="67"/>
      <c r="D104" s="68"/>
      <c r="E104" s="69"/>
    </row>
    <row r="105" spans="1:5">
      <c r="A105" s="58"/>
      <c r="B105" s="67"/>
      <c r="C105" s="67"/>
      <c r="D105" s="68"/>
      <c r="E105" s="69"/>
    </row>
    <row r="106" spans="1:5">
      <c r="A106" s="58"/>
      <c r="B106" s="67"/>
      <c r="C106" s="67"/>
      <c r="D106" s="68"/>
      <c r="E106" s="69"/>
    </row>
    <row r="107" spans="1:5">
      <c r="A107" s="58"/>
      <c r="B107" s="67"/>
      <c r="C107" s="67"/>
      <c r="D107" s="68"/>
      <c r="E107" s="69"/>
    </row>
    <row r="108" spans="1:5">
      <c r="A108" s="58"/>
      <c r="B108" s="67"/>
      <c r="C108" s="67"/>
      <c r="D108" s="68"/>
      <c r="E108" s="69"/>
    </row>
    <row r="109" spans="1:5">
      <c r="A109" s="58"/>
      <c r="B109" s="67"/>
      <c r="C109" s="67"/>
      <c r="D109" s="68"/>
      <c r="E109" s="69"/>
    </row>
    <row r="110" spans="1:5">
      <c r="A110" s="58"/>
      <c r="B110" s="67"/>
      <c r="C110" s="67"/>
      <c r="D110" s="68"/>
      <c r="E110" s="69"/>
    </row>
    <row r="111" spans="1:5">
      <c r="A111" s="58"/>
      <c r="B111" s="67"/>
      <c r="C111" s="67"/>
      <c r="D111" s="68"/>
      <c r="E111" s="69"/>
    </row>
    <row r="112" spans="1:5">
      <c r="A112" s="58"/>
      <c r="B112" s="67"/>
      <c r="C112" s="67"/>
      <c r="D112" s="68"/>
      <c r="E112" s="69"/>
    </row>
    <row r="113" spans="1:5">
      <c r="A113" s="58"/>
      <c r="B113" s="67"/>
      <c r="C113" s="67"/>
      <c r="D113" s="68"/>
      <c r="E113" s="69"/>
    </row>
    <row r="114" spans="1:5">
      <c r="B114" s="18"/>
      <c r="C114" s="18"/>
    </row>
    <row r="115" spans="1:5">
      <c r="B115" s="18"/>
      <c r="C115" s="18"/>
    </row>
    <row r="116" spans="1:5">
      <c r="B116" s="18"/>
      <c r="C116" s="18"/>
    </row>
    <row r="117" spans="1:5">
      <c r="B117" s="18"/>
      <c r="C117" s="18"/>
    </row>
  </sheetData>
  <mergeCells count="8">
    <mergeCell ref="A3:D3"/>
    <mergeCell ref="A5:A6"/>
    <mergeCell ref="B5:B6"/>
    <mergeCell ref="D4:E4"/>
    <mergeCell ref="C5:C6"/>
    <mergeCell ref="D5:D6"/>
    <mergeCell ref="E5:E6"/>
    <mergeCell ref="A1:E1"/>
  </mergeCells>
  <phoneticPr fontId="3" type="noConversion"/>
  <pageMargins left="0.74803149606299213" right="0.39370078740157483" top="0.27559055118110237" bottom="0.19685039370078741" header="0.27559055118110237" footer="0.27559055118110237"/>
  <pageSetup paperSize="9" scale="98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3"/>
  <sheetViews>
    <sheetView topLeftCell="A98" workbookViewId="0">
      <selection sqref="A1:J113"/>
    </sheetView>
  </sheetViews>
  <sheetFormatPr defaultRowHeight="12.75"/>
  <cols>
    <col min="1" max="1" width="5.7109375" style="83" customWidth="1"/>
    <col min="2" max="2" width="55.140625" style="84" customWidth="1"/>
    <col min="3" max="3" width="5.5703125" style="84" customWidth="1"/>
    <col min="4" max="5" width="6" style="85" customWidth="1"/>
    <col min="6" max="6" width="16.140625" style="85" customWidth="1"/>
    <col min="7" max="7" width="7.140625" style="85" customWidth="1"/>
    <col min="8" max="8" width="10.85546875" style="85" customWidth="1"/>
    <col min="9" max="9" width="10.5703125" style="85" customWidth="1"/>
    <col min="10" max="10" width="11" style="86" customWidth="1"/>
    <col min="11" max="16384" width="9.140625" style="86"/>
  </cols>
  <sheetData>
    <row r="1" spans="1:10" ht="93.75" customHeight="1">
      <c r="G1" s="217" t="s">
        <v>283</v>
      </c>
      <c r="H1" s="217"/>
      <c r="I1" s="217"/>
      <c r="J1" s="217"/>
    </row>
    <row r="2" spans="1:10" ht="21.75" customHeight="1">
      <c r="G2" s="82"/>
      <c r="H2" s="82"/>
      <c r="I2" s="82"/>
    </row>
    <row r="3" spans="1:10" s="1" customFormat="1" ht="37.5" customHeight="1">
      <c r="A3" s="218" t="s">
        <v>284</v>
      </c>
      <c r="B3" s="218"/>
      <c r="C3" s="218"/>
      <c r="D3" s="218"/>
      <c r="E3" s="218"/>
      <c r="F3" s="218"/>
      <c r="G3" s="218"/>
      <c r="H3" s="218"/>
      <c r="I3" s="219"/>
    </row>
    <row r="4" spans="1:10" s="89" customFormat="1">
      <c r="A4" s="87"/>
      <c r="B4" s="87"/>
      <c r="C4" s="87"/>
      <c r="D4" s="87"/>
      <c r="E4" s="87"/>
      <c r="F4" s="88"/>
      <c r="G4" s="220" t="s">
        <v>26</v>
      </c>
      <c r="H4" s="220"/>
      <c r="I4" s="220"/>
    </row>
    <row r="5" spans="1:10" s="90" customFormat="1" ht="109.5" customHeight="1">
      <c r="A5" s="221" t="s">
        <v>27</v>
      </c>
      <c r="B5" s="221" t="s">
        <v>28</v>
      </c>
      <c r="C5" s="221"/>
      <c r="D5" s="224" t="s">
        <v>51</v>
      </c>
      <c r="E5" s="224" t="s">
        <v>52</v>
      </c>
      <c r="F5" s="223" t="s">
        <v>53</v>
      </c>
      <c r="G5" s="223" t="s">
        <v>54</v>
      </c>
      <c r="H5" s="226" t="s">
        <v>215</v>
      </c>
      <c r="I5" s="226" t="s">
        <v>216</v>
      </c>
      <c r="J5" s="226" t="s">
        <v>212</v>
      </c>
    </row>
    <row r="6" spans="1:10" s="89" customFormat="1" ht="12.75" hidden="1" customHeight="1">
      <c r="A6" s="222"/>
      <c r="B6" s="222"/>
      <c r="C6" s="222"/>
      <c r="D6" s="225"/>
      <c r="E6" s="225"/>
      <c r="F6" s="223"/>
      <c r="G6" s="223"/>
      <c r="H6" s="226"/>
      <c r="I6" s="226"/>
      <c r="J6" s="226"/>
    </row>
    <row r="7" spans="1:10" s="89" customFormat="1" ht="15.75">
      <c r="A7" s="33">
        <v>1</v>
      </c>
      <c r="B7" s="33">
        <v>2</v>
      </c>
      <c r="C7" s="33">
        <v>3</v>
      </c>
      <c r="D7" s="31" t="s">
        <v>29</v>
      </c>
      <c r="E7" s="31" t="s">
        <v>30</v>
      </c>
      <c r="F7" s="31" t="s">
        <v>172</v>
      </c>
      <c r="G7" s="105" t="s">
        <v>173</v>
      </c>
      <c r="H7" s="31" t="s">
        <v>174</v>
      </c>
      <c r="I7" s="33">
        <v>9</v>
      </c>
      <c r="J7" s="106">
        <v>10</v>
      </c>
    </row>
    <row r="8" spans="1:10" s="91" customFormat="1" ht="17.25" customHeight="1">
      <c r="A8" s="126" t="s">
        <v>91</v>
      </c>
      <c r="B8" s="127" t="s">
        <v>92</v>
      </c>
      <c r="C8" s="128" t="s">
        <v>55</v>
      </c>
      <c r="D8" s="128"/>
      <c r="E8" s="128"/>
      <c r="F8" s="128"/>
      <c r="G8" s="128"/>
      <c r="H8" s="129">
        <f>H9+H38+H44+H55+H73+H84+H93+H109</f>
        <v>17045.399999999998</v>
      </c>
      <c r="I8" s="129">
        <f>I9+I38+I44+I55+I73+I84+I93+I109</f>
        <v>15505.9</v>
      </c>
      <c r="J8" s="107">
        <f>I8/H8*100</f>
        <v>90.968237765027524</v>
      </c>
    </row>
    <row r="9" spans="1:10" s="92" customFormat="1" ht="17.25" customHeight="1">
      <c r="A9" s="126" t="s">
        <v>74</v>
      </c>
      <c r="B9" s="127" t="s">
        <v>72</v>
      </c>
      <c r="C9" s="128" t="s">
        <v>55</v>
      </c>
      <c r="D9" s="128" t="s">
        <v>73</v>
      </c>
      <c r="E9" s="128"/>
      <c r="F9" s="128"/>
      <c r="G9" s="128"/>
      <c r="H9" s="129">
        <f>H10+H18+H33</f>
        <v>3585.8999999999996</v>
      </c>
      <c r="I9" s="129">
        <f t="shared" ref="I9:J9" si="0">I10+I18+I33</f>
        <v>3558.9</v>
      </c>
      <c r="J9" s="129">
        <f t="shared" si="0"/>
        <v>298.19744863425706</v>
      </c>
    </row>
    <row r="10" spans="1:10" ht="17.25" customHeight="1">
      <c r="A10" s="130"/>
      <c r="B10" s="127" t="s">
        <v>93</v>
      </c>
      <c r="C10" s="128" t="s">
        <v>55</v>
      </c>
      <c r="D10" s="128" t="s">
        <v>73</v>
      </c>
      <c r="E10" s="128" t="s">
        <v>75</v>
      </c>
      <c r="F10" s="128"/>
      <c r="G10" s="128"/>
      <c r="H10" s="129">
        <f>H11+H15</f>
        <v>566.1</v>
      </c>
      <c r="I10" s="129">
        <f>I11+I15</f>
        <v>560.69999999999993</v>
      </c>
      <c r="J10" s="107">
        <f t="shared" ref="J10:J69" si="1">I10/H10*100</f>
        <v>99.046104928457851</v>
      </c>
    </row>
    <row r="11" spans="1:10" s="89" customFormat="1" ht="17.25" customHeight="1">
      <c r="A11" s="130"/>
      <c r="B11" s="131" t="s">
        <v>114</v>
      </c>
      <c r="C11" s="128" t="s">
        <v>55</v>
      </c>
      <c r="D11" s="128" t="s">
        <v>73</v>
      </c>
      <c r="E11" s="128" t="s">
        <v>75</v>
      </c>
      <c r="F11" s="128" t="s">
        <v>115</v>
      </c>
      <c r="G11" s="128" t="s">
        <v>56</v>
      </c>
      <c r="H11" s="129">
        <f>H12+H13+H14</f>
        <v>529.70000000000005</v>
      </c>
      <c r="I11" s="129">
        <f>I12+I13+I14</f>
        <v>529.4</v>
      </c>
      <c r="J11" s="107">
        <f t="shared" si="1"/>
        <v>99.943364168397196</v>
      </c>
    </row>
    <row r="12" spans="1:10" s="91" customFormat="1" ht="17.25" customHeight="1">
      <c r="A12" s="130"/>
      <c r="B12" s="132" t="s">
        <v>116</v>
      </c>
      <c r="C12" s="128" t="s">
        <v>55</v>
      </c>
      <c r="D12" s="128" t="s">
        <v>73</v>
      </c>
      <c r="E12" s="128" t="s">
        <v>75</v>
      </c>
      <c r="F12" s="128" t="s">
        <v>115</v>
      </c>
      <c r="G12" s="128" t="s">
        <v>94</v>
      </c>
      <c r="H12" s="129">
        <v>382.5</v>
      </c>
      <c r="I12" s="129">
        <v>382.4</v>
      </c>
      <c r="J12" s="107">
        <f t="shared" si="1"/>
        <v>99.973856209150327</v>
      </c>
    </row>
    <row r="13" spans="1:10" s="92" customFormat="1" ht="17.25" customHeight="1">
      <c r="A13" s="126"/>
      <c r="B13" s="132" t="s">
        <v>117</v>
      </c>
      <c r="C13" s="128" t="s">
        <v>55</v>
      </c>
      <c r="D13" s="128" t="s">
        <v>73</v>
      </c>
      <c r="E13" s="128" t="s">
        <v>75</v>
      </c>
      <c r="F13" s="128" t="s">
        <v>115</v>
      </c>
      <c r="G13" s="128" t="s">
        <v>118</v>
      </c>
      <c r="H13" s="129">
        <v>116.7</v>
      </c>
      <c r="I13" s="129">
        <v>116.5</v>
      </c>
      <c r="J13" s="107">
        <f t="shared" si="1"/>
        <v>99.8286203941731</v>
      </c>
    </row>
    <row r="14" spans="1:10" s="89" customFormat="1" ht="17.25" customHeight="1">
      <c r="A14" s="126"/>
      <c r="B14" s="133" t="s">
        <v>110</v>
      </c>
      <c r="C14" s="128" t="s">
        <v>55</v>
      </c>
      <c r="D14" s="128" t="s">
        <v>73</v>
      </c>
      <c r="E14" s="128" t="s">
        <v>75</v>
      </c>
      <c r="F14" s="128" t="s">
        <v>115</v>
      </c>
      <c r="G14" s="128" t="s">
        <v>95</v>
      </c>
      <c r="H14" s="129">
        <v>30.5</v>
      </c>
      <c r="I14" s="129">
        <v>30.5</v>
      </c>
      <c r="J14" s="107">
        <f t="shared" si="1"/>
        <v>100</v>
      </c>
    </row>
    <row r="15" spans="1:10" s="92" customFormat="1" ht="17.25" customHeight="1">
      <c r="A15" s="126"/>
      <c r="B15" s="131" t="s">
        <v>225</v>
      </c>
      <c r="C15" s="128" t="s">
        <v>55</v>
      </c>
      <c r="D15" s="128" t="s">
        <v>73</v>
      </c>
      <c r="E15" s="128" t="s">
        <v>75</v>
      </c>
      <c r="F15" s="128" t="s">
        <v>226</v>
      </c>
      <c r="G15" s="128" t="s">
        <v>56</v>
      </c>
      <c r="H15" s="129">
        <f>H16+H17</f>
        <v>36.4</v>
      </c>
      <c r="I15" s="129">
        <f>I16+I17</f>
        <v>31.3</v>
      </c>
      <c r="J15" s="107">
        <f t="shared" si="1"/>
        <v>85.989010989010993</v>
      </c>
    </row>
    <row r="16" spans="1:10" ht="17.25" customHeight="1">
      <c r="A16" s="126"/>
      <c r="B16" s="132" t="s">
        <v>116</v>
      </c>
      <c r="C16" s="128" t="s">
        <v>55</v>
      </c>
      <c r="D16" s="128" t="s">
        <v>73</v>
      </c>
      <c r="E16" s="128" t="s">
        <v>75</v>
      </c>
      <c r="F16" s="128" t="s">
        <v>226</v>
      </c>
      <c r="G16" s="128" t="s">
        <v>94</v>
      </c>
      <c r="H16" s="129">
        <v>30.5</v>
      </c>
      <c r="I16" s="129">
        <v>30.5</v>
      </c>
      <c r="J16" s="107">
        <f t="shared" si="1"/>
        <v>100</v>
      </c>
    </row>
    <row r="17" spans="1:10" s="91" customFormat="1" ht="17.25" customHeight="1">
      <c r="A17" s="126"/>
      <c r="B17" s="132" t="s">
        <v>117</v>
      </c>
      <c r="C17" s="128" t="s">
        <v>55</v>
      </c>
      <c r="D17" s="128" t="s">
        <v>73</v>
      </c>
      <c r="E17" s="128" t="s">
        <v>75</v>
      </c>
      <c r="F17" s="128" t="s">
        <v>226</v>
      </c>
      <c r="G17" s="128" t="s">
        <v>118</v>
      </c>
      <c r="H17" s="129">
        <v>5.9</v>
      </c>
      <c r="I17" s="129">
        <v>0.8</v>
      </c>
      <c r="J17" s="107">
        <f t="shared" si="1"/>
        <v>13.559322033898304</v>
      </c>
    </row>
    <row r="18" spans="1:10" s="92" customFormat="1" ht="17.25" customHeight="1">
      <c r="A18" s="134"/>
      <c r="B18" s="135" t="s">
        <v>119</v>
      </c>
      <c r="C18" s="128" t="s">
        <v>55</v>
      </c>
      <c r="D18" s="128" t="s">
        <v>73</v>
      </c>
      <c r="E18" s="128" t="s">
        <v>77</v>
      </c>
      <c r="F18" s="128"/>
      <c r="G18" s="128"/>
      <c r="H18" s="129">
        <f>H19+H23</f>
        <v>2545.1999999999998</v>
      </c>
      <c r="I18" s="129">
        <f>I19+I23</f>
        <v>2523.6000000000004</v>
      </c>
      <c r="J18" s="107">
        <f t="shared" si="1"/>
        <v>99.151343705799178</v>
      </c>
    </row>
    <row r="19" spans="1:10" ht="17.25" customHeight="1">
      <c r="A19" s="134"/>
      <c r="B19" s="135" t="s">
        <v>120</v>
      </c>
      <c r="C19" s="128" t="s">
        <v>55</v>
      </c>
      <c r="D19" s="128" t="s">
        <v>73</v>
      </c>
      <c r="E19" s="128" t="s">
        <v>77</v>
      </c>
      <c r="F19" s="128" t="s">
        <v>121</v>
      </c>
      <c r="G19" s="128" t="s">
        <v>56</v>
      </c>
      <c r="H19" s="129">
        <f>H20+H26</f>
        <v>2296.1</v>
      </c>
      <c r="I19" s="129">
        <f>I20+I26</f>
        <v>2280.2000000000003</v>
      </c>
      <c r="J19" s="107">
        <f t="shared" si="1"/>
        <v>99.307521449414239</v>
      </c>
    </row>
    <row r="20" spans="1:10" ht="17.25" customHeight="1">
      <c r="A20" s="134"/>
      <c r="B20" s="132" t="s">
        <v>227</v>
      </c>
      <c r="C20" s="128" t="s">
        <v>55</v>
      </c>
      <c r="D20" s="128" t="s">
        <v>73</v>
      </c>
      <c r="E20" s="128" t="s">
        <v>77</v>
      </c>
      <c r="F20" s="128" t="s">
        <v>122</v>
      </c>
      <c r="G20" s="128" t="s">
        <v>56</v>
      </c>
      <c r="H20" s="129">
        <f>H21+H22</f>
        <v>1920.6</v>
      </c>
      <c r="I20" s="129">
        <f>I21+I22</f>
        <v>1919.4</v>
      </c>
      <c r="J20" s="107">
        <f t="shared" si="1"/>
        <v>99.937519525148403</v>
      </c>
    </row>
    <row r="21" spans="1:10" ht="31.5">
      <c r="A21" s="134"/>
      <c r="B21" s="132" t="s">
        <v>116</v>
      </c>
      <c r="C21" s="128" t="s">
        <v>55</v>
      </c>
      <c r="D21" s="128" t="s">
        <v>73</v>
      </c>
      <c r="E21" s="128" t="s">
        <v>77</v>
      </c>
      <c r="F21" s="128" t="s">
        <v>122</v>
      </c>
      <c r="G21" s="128" t="s">
        <v>94</v>
      </c>
      <c r="H21" s="136">
        <v>1469.6</v>
      </c>
      <c r="I21" s="129">
        <v>1468.8</v>
      </c>
      <c r="J21" s="107">
        <f t="shared" si="1"/>
        <v>99.945563418617311</v>
      </c>
    </row>
    <row r="22" spans="1:10" ht="63">
      <c r="A22" s="134"/>
      <c r="B22" s="132" t="s">
        <v>228</v>
      </c>
      <c r="C22" s="128" t="s">
        <v>55</v>
      </c>
      <c r="D22" s="128" t="s">
        <v>73</v>
      </c>
      <c r="E22" s="128" t="s">
        <v>77</v>
      </c>
      <c r="F22" s="128" t="s">
        <v>122</v>
      </c>
      <c r="G22" s="128" t="s">
        <v>118</v>
      </c>
      <c r="H22" s="129">
        <v>451</v>
      </c>
      <c r="I22" s="129">
        <v>450.6</v>
      </c>
      <c r="J22" s="107">
        <f t="shared" si="1"/>
        <v>99.91130820399114</v>
      </c>
    </row>
    <row r="23" spans="1:10" ht="33.75" customHeight="1">
      <c r="A23" s="134"/>
      <c r="B23" s="131" t="s">
        <v>229</v>
      </c>
      <c r="C23" s="128" t="s">
        <v>55</v>
      </c>
      <c r="D23" s="128" t="s">
        <v>73</v>
      </c>
      <c r="E23" s="128" t="s">
        <v>77</v>
      </c>
      <c r="F23" s="128" t="s">
        <v>230</v>
      </c>
      <c r="G23" s="128" t="s">
        <v>56</v>
      </c>
      <c r="H23" s="129">
        <f>H24+H25</f>
        <v>249.1</v>
      </c>
      <c r="I23" s="129">
        <f>I24+I25</f>
        <v>243.4</v>
      </c>
      <c r="J23" s="107">
        <f t="shared" si="1"/>
        <v>97.71176234443999</v>
      </c>
    </row>
    <row r="24" spans="1:10" ht="31.5">
      <c r="A24" s="134"/>
      <c r="B24" s="132" t="s">
        <v>116</v>
      </c>
      <c r="C24" s="128" t="s">
        <v>55</v>
      </c>
      <c r="D24" s="128" t="s">
        <v>73</v>
      </c>
      <c r="E24" s="128" t="s">
        <v>77</v>
      </c>
      <c r="F24" s="128" t="s">
        <v>230</v>
      </c>
      <c r="G24" s="128" t="s">
        <v>94</v>
      </c>
      <c r="H24" s="129">
        <v>198.7</v>
      </c>
      <c r="I24" s="129">
        <v>193</v>
      </c>
      <c r="J24" s="107">
        <v>0</v>
      </c>
    </row>
    <row r="25" spans="1:10" ht="63">
      <c r="A25" s="134"/>
      <c r="B25" s="132" t="s">
        <v>228</v>
      </c>
      <c r="C25" s="128" t="s">
        <v>55</v>
      </c>
      <c r="D25" s="128" t="s">
        <v>73</v>
      </c>
      <c r="E25" s="128" t="s">
        <v>77</v>
      </c>
      <c r="F25" s="128" t="s">
        <v>230</v>
      </c>
      <c r="G25" s="128" t="s">
        <v>118</v>
      </c>
      <c r="H25" s="129">
        <v>50.4</v>
      </c>
      <c r="I25" s="129">
        <v>50.4</v>
      </c>
      <c r="J25" s="107">
        <f t="shared" si="1"/>
        <v>100</v>
      </c>
    </row>
    <row r="26" spans="1:10" ht="31.5">
      <c r="A26" s="134"/>
      <c r="B26" s="132" t="s">
        <v>123</v>
      </c>
      <c r="C26" s="128" t="s">
        <v>55</v>
      </c>
      <c r="D26" s="128" t="s">
        <v>73</v>
      </c>
      <c r="E26" s="128" t="s">
        <v>77</v>
      </c>
      <c r="F26" s="128" t="s">
        <v>124</v>
      </c>
      <c r="G26" s="128" t="s">
        <v>56</v>
      </c>
      <c r="H26" s="129">
        <f>H27+H28+H29+H31+H32+H30</f>
        <v>375.5</v>
      </c>
      <c r="I26" s="129">
        <f>I27+I28+I29+I31+I32+I30</f>
        <v>360.8</v>
      </c>
      <c r="J26" s="107">
        <f t="shared" si="1"/>
        <v>96.085219707057263</v>
      </c>
    </row>
    <row r="27" spans="1:10" ht="36" customHeight="1">
      <c r="A27" s="135"/>
      <c r="B27" s="137" t="s">
        <v>110</v>
      </c>
      <c r="C27" s="128" t="s">
        <v>55</v>
      </c>
      <c r="D27" s="128" t="s">
        <v>73</v>
      </c>
      <c r="E27" s="128" t="s">
        <v>77</v>
      </c>
      <c r="F27" s="128" t="s">
        <v>124</v>
      </c>
      <c r="G27" s="128" t="s">
        <v>95</v>
      </c>
      <c r="H27" s="129">
        <v>50</v>
      </c>
      <c r="I27" s="129">
        <v>49.2</v>
      </c>
      <c r="J27" s="107">
        <f t="shared" si="1"/>
        <v>98.4</v>
      </c>
    </row>
    <row r="28" spans="1:10" ht="31.5">
      <c r="A28" s="135"/>
      <c r="B28" s="137" t="s">
        <v>96</v>
      </c>
      <c r="C28" s="128" t="s">
        <v>55</v>
      </c>
      <c r="D28" s="128" t="s">
        <v>73</v>
      </c>
      <c r="E28" s="128" t="s">
        <v>77</v>
      </c>
      <c r="F28" s="128" t="s">
        <v>124</v>
      </c>
      <c r="G28" s="128" t="s">
        <v>97</v>
      </c>
      <c r="H28" s="129">
        <v>80</v>
      </c>
      <c r="I28" s="129">
        <v>73.7</v>
      </c>
      <c r="J28" s="107">
        <f t="shared" si="1"/>
        <v>92.125</v>
      </c>
    </row>
    <row r="29" spans="1:10" ht="47.25">
      <c r="A29" s="135"/>
      <c r="B29" s="137" t="s">
        <v>125</v>
      </c>
      <c r="C29" s="128" t="s">
        <v>55</v>
      </c>
      <c r="D29" s="128" t="s">
        <v>73</v>
      </c>
      <c r="E29" s="128" t="s">
        <v>77</v>
      </c>
      <c r="F29" s="128" t="s">
        <v>124</v>
      </c>
      <c r="G29" s="128" t="s">
        <v>102</v>
      </c>
      <c r="H29" s="129">
        <v>206</v>
      </c>
      <c r="I29" s="129">
        <v>205.1</v>
      </c>
      <c r="J29" s="107">
        <f t="shared" si="1"/>
        <v>99.5631067961165</v>
      </c>
    </row>
    <row r="30" spans="1:10" ht="47.25">
      <c r="A30" s="135"/>
      <c r="B30" s="137" t="s">
        <v>125</v>
      </c>
      <c r="C30" s="128" t="s">
        <v>55</v>
      </c>
      <c r="D30" s="128" t="s">
        <v>73</v>
      </c>
      <c r="E30" s="128" t="s">
        <v>77</v>
      </c>
      <c r="F30" s="128" t="s">
        <v>231</v>
      </c>
      <c r="G30" s="128" t="s">
        <v>102</v>
      </c>
      <c r="H30" s="129">
        <v>8.5</v>
      </c>
      <c r="I30" s="129">
        <v>8.5</v>
      </c>
      <c r="J30" s="107">
        <f t="shared" si="1"/>
        <v>100</v>
      </c>
    </row>
    <row r="31" spans="1:10" ht="31.5">
      <c r="A31" s="135"/>
      <c r="B31" s="137" t="s">
        <v>98</v>
      </c>
      <c r="C31" s="128" t="s">
        <v>55</v>
      </c>
      <c r="D31" s="128" t="s">
        <v>73</v>
      </c>
      <c r="E31" s="128" t="s">
        <v>77</v>
      </c>
      <c r="F31" s="128" t="s">
        <v>124</v>
      </c>
      <c r="G31" s="128">
        <v>851</v>
      </c>
      <c r="H31" s="129">
        <v>5</v>
      </c>
      <c r="I31" s="129">
        <v>0</v>
      </c>
      <c r="J31" s="107">
        <f t="shared" si="1"/>
        <v>0</v>
      </c>
    </row>
    <row r="32" spans="1:10" ht="15.75">
      <c r="A32" s="135"/>
      <c r="B32" s="137" t="s">
        <v>144</v>
      </c>
      <c r="C32" s="128" t="s">
        <v>55</v>
      </c>
      <c r="D32" s="128" t="s">
        <v>73</v>
      </c>
      <c r="E32" s="128" t="s">
        <v>77</v>
      </c>
      <c r="F32" s="128" t="s">
        <v>124</v>
      </c>
      <c r="G32" s="128">
        <v>852</v>
      </c>
      <c r="H32" s="129">
        <v>26</v>
      </c>
      <c r="I32" s="129">
        <v>24.3</v>
      </c>
      <c r="J32" s="107">
        <f t="shared" si="1"/>
        <v>93.461538461538467</v>
      </c>
    </row>
    <row r="33" spans="1:10" ht="15.75">
      <c r="A33" s="135"/>
      <c r="B33" s="138" t="s">
        <v>219</v>
      </c>
      <c r="C33" s="128" t="s">
        <v>55</v>
      </c>
      <c r="D33" s="128" t="s">
        <v>73</v>
      </c>
      <c r="E33" s="128" t="s">
        <v>232</v>
      </c>
      <c r="F33" s="128"/>
      <c r="G33" s="139" t="s">
        <v>56</v>
      </c>
      <c r="H33" s="129">
        <f>H34+H36</f>
        <v>474.6</v>
      </c>
      <c r="I33" s="129">
        <f>I34+I36</f>
        <v>474.6</v>
      </c>
      <c r="J33" s="107">
        <f t="shared" si="1"/>
        <v>100</v>
      </c>
    </row>
    <row r="34" spans="1:10" ht="47.25">
      <c r="A34" s="135"/>
      <c r="B34" s="140" t="s">
        <v>233</v>
      </c>
      <c r="C34" s="128" t="s">
        <v>55</v>
      </c>
      <c r="D34" s="128" t="s">
        <v>73</v>
      </c>
      <c r="E34" s="128" t="s">
        <v>232</v>
      </c>
      <c r="F34" s="141" t="s">
        <v>234</v>
      </c>
      <c r="G34" s="142" t="s">
        <v>56</v>
      </c>
      <c r="H34" s="129">
        <f>H35</f>
        <v>192.9</v>
      </c>
      <c r="I34" s="129">
        <f>I35</f>
        <v>192.9</v>
      </c>
      <c r="J34" s="107">
        <f t="shared" si="1"/>
        <v>100</v>
      </c>
    </row>
    <row r="35" spans="1:10" ht="15.75">
      <c r="A35" s="135"/>
      <c r="B35" s="143" t="s">
        <v>235</v>
      </c>
      <c r="C35" s="128" t="s">
        <v>55</v>
      </c>
      <c r="D35" s="128" t="s">
        <v>73</v>
      </c>
      <c r="E35" s="128" t="s">
        <v>232</v>
      </c>
      <c r="F35" s="144" t="s">
        <v>234</v>
      </c>
      <c r="G35" s="145" t="s">
        <v>236</v>
      </c>
      <c r="H35" s="129">
        <v>192.9</v>
      </c>
      <c r="I35" s="129">
        <v>192.9</v>
      </c>
      <c r="J35" s="107">
        <f t="shared" si="1"/>
        <v>100</v>
      </c>
    </row>
    <row r="36" spans="1:10" ht="31.5">
      <c r="A36" s="135"/>
      <c r="B36" s="146" t="s">
        <v>237</v>
      </c>
      <c r="C36" s="128" t="s">
        <v>55</v>
      </c>
      <c r="D36" s="128" t="s">
        <v>73</v>
      </c>
      <c r="E36" s="128" t="s">
        <v>232</v>
      </c>
      <c r="F36" s="141" t="s">
        <v>238</v>
      </c>
      <c r="G36" s="142" t="s">
        <v>56</v>
      </c>
      <c r="H36" s="129">
        <f>H37</f>
        <v>281.7</v>
      </c>
      <c r="I36" s="129">
        <f>I37</f>
        <v>281.7</v>
      </c>
      <c r="J36" s="107">
        <f t="shared" si="1"/>
        <v>100</v>
      </c>
    </row>
    <row r="37" spans="1:10" ht="34.5" customHeight="1">
      <c r="A37" s="135"/>
      <c r="B37" s="146" t="s">
        <v>235</v>
      </c>
      <c r="C37" s="128" t="s">
        <v>55</v>
      </c>
      <c r="D37" s="128" t="s">
        <v>73</v>
      </c>
      <c r="E37" s="128" t="s">
        <v>232</v>
      </c>
      <c r="F37" s="141" t="s">
        <v>238</v>
      </c>
      <c r="G37" s="147" t="s">
        <v>236</v>
      </c>
      <c r="H37" s="129">
        <v>281.7</v>
      </c>
      <c r="I37" s="129">
        <v>281.7</v>
      </c>
      <c r="J37" s="107">
        <f t="shared" si="1"/>
        <v>100</v>
      </c>
    </row>
    <row r="38" spans="1:10" ht="15.75">
      <c r="A38" s="126" t="s">
        <v>76</v>
      </c>
      <c r="B38" s="127" t="s">
        <v>78</v>
      </c>
      <c r="C38" s="128" t="s">
        <v>55</v>
      </c>
      <c r="D38" s="128" t="s">
        <v>75</v>
      </c>
      <c r="E38" s="128"/>
      <c r="F38" s="128"/>
      <c r="G38" s="128"/>
      <c r="H38" s="129">
        <f>H39</f>
        <v>286.60000000000002</v>
      </c>
      <c r="I38" s="129">
        <f>I39</f>
        <v>286.60000000000002</v>
      </c>
      <c r="J38" s="107">
        <f t="shared" si="1"/>
        <v>100</v>
      </c>
    </row>
    <row r="39" spans="1:10" ht="36" customHeight="1">
      <c r="A39" s="126"/>
      <c r="B39" s="127" t="s">
        <v>34</v>
      </c>
      <c r="C39" s="128" t="s">
        <v>55</v>
      </c>
      <c r="D39" s="128" t="s">
        <v>75</v>
      </c>
      <c r="E39" s="128" t="s">
        <v>79</v>
      </c>
      <c r="F39" s="128"/>
      <c r="G39" s="128"/>
      <c r="H39" s="129">
        <f>H40</f>
        <v>286.60000000000002</v>
      </c>
      <c r="I39" s="129">
        <f>I40</f>
        <v>286.60000000000002</v>
      </c>
      <c r="J39" s="107">
        <f t="shared" si="1"/>
        <v>100</v>
      </c>
    </row>
    <row r="40" spans="1:10" ht="33" customHeight="1">
      <c r="A40" s="134"/>
      <c r="B40" s="148" t="s">
        <v>239</v>
      </c>
      <c r="C40" s="128" t="s">
        <v>55</v>
      </c>
      <c r="D40" s="128" t="s">
        <v>75</v>
      </c>
      <c r="E40" s="128" t="s">
        <v>79</v>
      </c>
      <c r="F40" s="128" t="s">
        <v>137</v>
      </c>
      <c r="G40" s="128" t="s">
        <v>56</v>
      </c>
      <c r="H40" s="129">
        <f>H41+H42+H43</f>
        <v>286.60000000000002</v>
      </c>
      <c r="I40" s="129">
        <f>I41+I42+I43</f>
        <v>286.60000000000002</v>
      </c>
      <c r="J40" s="107">
        <f t="shared" si="1"/>
        <v>100</v>
      </c>
    </row>
    <row r="41" spans="1:10" ht="31.5">
      <c r="A41" s="134"/>
      <c r="B41" s="132" t="s">
        <v>116</v>
      </c>
      <c r="C41" s="128" t="s">
        <v>55</v>
      </c>
      <c r="D41" s="128" t="s">
        <v>75</v>
      </c>
      <c r="E41" s="128" t="s">
        <v>79</v>
      </c>
      <c r="F41" s="128" t="s">
        <v>137</v>
      </c>
      <c r="G41" s="128" t="s">
        <v>94</v>
      </c>
      <c r="H41" s="129">
        <v>204.8</v>
      </c>
      <c r="I41" s="129">
        <v>204.8</v>
      </c>
      <c r="J41" s="107">
        <f t="shared" si="1"/>
        <v>100</v>
      </c>
    </row>
    <row r="42" spans="1:10" ht="36.75" customHeight="1">
      <c r="A42" s="134"/>
      <c r="B42" s="132" t="s">
        <v>117</v>
      </c>
      <c r="C42" s="128" t="s">
        <v>55</v>
      </c>
      <c r="D42" s="128" t="s">
        <v>75</v>
      </c>
      <c r="E42" s="128" t="s">
        <v>79</v>
      </c>
      <c r="F42" s="128" t="s">
        <v>137</v>
      </c>
      <c r="G42" s="128" t="s">
        <v>118</v>
      </c>
      <c r="H42" s="129">
        <v>61.8</v>
      </c>
      <c r="I42" s="129">
        <v>61.8</v>
      </c>
      <c r="J42" s="107">
        <f t="shared" si="1"/>
        <v>100</v>
      </c>
    </row>
    <row r="43" spans="1:10" ht="63">
      <c r="A43" s="134"/>
      <c r="B43" s="149" t="s">
        <v>143</v>
      </c>
      <c r="C43" s="128" t="s">
        <v>55</v>
      </c>
      <c r="D43" s="128" t="s">
        <v>75</v>
      </c>
      <c r="E43" s="128" t="s">
        <v>79</v>
      </c>
      <c r="F43" s="128" t="s">
        <v>137</v>
      </c>
      <c r="G43" s="128" t="s">
        <v>102</v>
      </c>
      <c r="H43" s="129">
        <v>20</v>
      </c>
      <c r="I43" s="129">
        <f>0+H43</f>
        <v>20</v>
      </c>
      <c r="J43" s="107">
        <f t="shared" si="1"/>
        <v>100</v>
      </c>
    </row>
    <row r="44" spans="1:10" ht="31.5">
      <c r="A44" s="135"/>
      <c r="B44" s="135" t="s">
        <v>80</v>
      </c>
      <c r="C44" s="128" t="s">
        <v>55</v>
      </c>
      <c r="D44" s="128" t="s">
        <v>79</v>
      </c>
      <c r="E44" s="128"/>
      <c r="F44" s="128"/>
      <c r="G44" s="128"/>
      <c r="H44" s="129">
        <f>H45+H50</f>
        <v>152</v>
      </c>
      <c r="I44" s="129">
        <f>I45+I50</f>
        <v>129.69999999999999</v>
      </c>
      <c r="J44" s="107">
        <f t="shared" si="1"/>
        <v>85.328947368421055</v>
      </c>
    </row>
    <row r="45" spans="1:10" ht="38.25" customHeight="1">
      <c r="A45" s="126" t="s">
        <v>100</v>
      </c>
      <c r="B45" s="135" t="s">
        <v>22</v>
      </c>
      <c r="C45" s="128" t="s">
        <v>55</v>
      </c>
      <c r="D45" s="128" t="s">
        <v>79</v>
      </c>
      <c r="E45" s="128" t="s">
        <v>111</v>
      </c>
      <c r="F45" s="128"/>
      <c r="G45" s="128"/>
      <c r="H45" s="129">
        <f>H46+H48</f>
        <v>50</v>
      </c>
      <c r="I45" s="129">
        <f>I46+I48</f>
        <v>39.1</v>
      </c>
      <c r="J45" s="107">
        <f t="shared" si="1"/>
        <v>78.2</v>
      </c>
    </row>
    <row r="46" spans="1:10" ht="31.5">
      <c r="A46" s="135"/>
      <c r="B46" s="148" t="s">
        <v>145</v>
      </c>
      <c r="C46" s="128" t="s">
        <v>55</v>
      </c>
      <c r="D46" s="128" t="s">
        <v>79</v>
      </c>
      <c r="E46" s="128" t="s">
        <v>111</v>
      </c>
      <c r="F46" s="128" t="s">
        <v>240</v>
      </c>
      <c r="G46" s="128" t="s">
        <v>56</v>
      </c>
      <c r="H46" s="129">
        <f>H47</f>
        <v>0</v>
      </c>
      <c r="I46" s="129">
        <f>I47</f>
        <v>0</v>
      </c>
      <c r="J46" s="107" t="e">
        <f t="shared" si="1"/>
        <v>#DIV/0!</v>
      </c>
    </row>
    <row r="47" spans="1:10" ht="63">
      <c r="A47" s="135"/>
      <c r="B47" s="149" t="s">
        <v>143</v>
      </c>
      <c r="C47" s="128" t="s">
        <v>55</v>
      </c>
      <c r="D47" s="128" t="s">
        <v>79</v>
      </c>
      <c r="E47" s="128" t="s">
        <v>111</v>
      </c>
      <c r="F47" s="128" t="s">
        <v>240</v>
      </c>
      <c r="G47" s="128" t="s">
        <v>102</v>
      </c>
      <c r="H47" s="129">
        <v>0</v>
      </c>
      <c r="I47" s="129">
        <v>0</v>
      </c>
      <c r="J47" s="107" t="e">
        <f t="shared" si="1"/>
        <v>#DIV/0!</v>
      </c>
    </row>
    <row r="48" spans="1:10" ht="31.5">
      <c r="A48" s="135"/>
      <c r="B48" s="148" t="s">
        <v>145</v>
      </c>
      <c r="C48" s="128" t="s">
        <v>55</v>
      </c>
      <c r="D48" s="128" t="s">
        <v>79</v>
      </c>
      <c r="E48" s="128" t="s">
        <v>111</v>
      </c>
      <c r="F48" s="128" t="s">
        <v>126</v>
      </c>
      <c r="G48" s="128" t="s">
        <v>56</v>
      </c>
      <c r="H48" s="129">
        <f>H49</f>
        <v>50</v>
      </c>
      <c r="I48" s="129">
        <f>I49</f>
        <v>39.1</v>
      </c>
      <c r="J48" s="107">
        <f t="shared" si="1"/>
        <v>78.2</v>
      </c>
    </row>
    <row r="49" spans="1:10" ht="63">
      <c r="A49" s="135"/>
      <c r="B49" s="149" t="s">
        <v>143</v>
      </c>
      <c r="C49" s="128" t="s">
        <v>55</v>
      </c>
      <c r="D49" s="128" t="s">
        <v>79</v>
      </c>
      <c r="E49" s="128" t="s">
        <v>111</v>
      </c>
      <c r="F49" s="128" t="s">
        <v>126</v>
      </c>
      <c r="G49" s="128" t="s">
        <v>102</v>
      </c>
      <c r="H49" s="129">
        <v>50</v>
      </c>
      <c r="I49" s="129">
        <v>39.1</v>
      </c>
      <c r="J49" s="107">
        <f t="shared" si="1"/>
        <v>78.2</v>
      </c>
    </row>
    <row r="50" spans="1:10" ht="31.5">
      <c r="A50" s="135"/>
      <c r="B50" s="127" t="s">
        <v>113</v>
      </c>
      <c r="C50" s="128" t="s">
        <v>55</v>
      </c>
      <c r="D50" s="128" t="s">
        <v>79</v>
      </c>
      <c r="E50" s="128" t="s">
        <v>112</v>
      </c>
      <c r="F50" s="128"/>
      <c r="G50" s="128"/>
      <c r="H50" s="129">
        <f>H51+H53</f>
        <v>102</v>
      </c>
      <c r="I50" s="129">
        <f>I51+I53</f>
        <v>90.6</v>
      </c>
      <c r="J50" s="107">
        <f t="shared" si="1"/>
        <v>88.823529411764696</v>
      </c>
    </row>
    <row r="51" spans="1:10" ht="35.25" customHeight="1">
      <c r="A51" s="135"/>
      <c r="B51" s="133" t="s">
        <v>146</v>
      </c>
      <c r="C51" s="128" t="s">
        <v>55</v>
      </c>
      <c r="D51" s="128" t="s">
        <v>79</v>
      </c>
      <c r="E51" s="128" t="s">
        <v>112</v>
      </c>
      <c r="F51" s="128" t="s">
        <v>126</v>
      </c>
      <c r="G51" s="128" t="s">
        <v>56</v>
      </c>
      <c r="H51" s="129">
        <f>H52</f>
        <v>60</v>
      </c>
      <c r="I51" s="129">
        <f>I52</f>
        <v>48.6</v>
      </c>
      <c r="J51" s="107">
        <f t="shared" si="1"/>
        <v>81</v>
      </c>
    </row>
    <row r="52" spans="1:10" ht="63">
      <c r="A52" s="135"/>
      <c r="B52" s="135" t="s">
        <v>143</v>
      </c>
      <c r="C52" s="128" t="s">
        <v>55</v>
      </c>
      <c r="D52" s="128" t="s">
        <v>79</v>
      </c>
      <c r="E52" s="128" t="s">
        <v>112</v>
      </c>
      <c r="F52" s="128" t="s">
        <v>126</v>
      </c>
      <c r="G52" s="128">
        <v>244</v>
      </c>
      <c r="H52" s="129">
        <v>60</v>
      </c>
      <c r="I52" s="129">
        <v>48.6</v>
      </c>
      <c r="J52" s="107">
        <f t="shared" si="1"/>
        <v>81</v>
      </c>
    </row>
    <row r="53" spans="1:10" ht="63">
      <c r="A53" s="135"/>
      <c r="B53" s="135" t="s">
        <v>241</v>
      </c>
      <c r="C53" s="128" t="s">
        <v>55</v>
      </c>
      <c r="D53" s="128" t="s">
        <v>79</v>
      </c>
      <c r="E53" s="128" t="s">
        <v>112</v>
      </c>
      <c r="F53" s="128" t="s">
        <v>242</v>
      </c>
      <c r="G53" s="128" t="s">
        <v>56</v>
      </c>
      <c r="H53" s="129">
        <f>H54</f>
        <v>42</v>
      </c>
      <c r="I53" s="129">
        <f>I54</f>
        <v>42</v>
      </c>
      <c r="J53" s="107">
        <f t="shared" si="1"/>
        <v>100</v>
      </c>
    </row>
    <row r="54" spans="1:10" ht="15.75">
      <c r="A54" s="135"/>
      <c r="B54" s="135" t="s">
        <v>243</v>
      </c>
      <c r="C54" s="128" t="s">
        <v>55</v>
      </c>
      <c r="D54" s="128" t="s">
        <v>79</v>
      </c>
      <c r="E54" s="128" t="s">
        <v>112</v>
      </c>
      <c r="F54" s="128" t="s">
        <v>242</v>
      </c>
      <c r="G54" s="128" t="s">
        <v>244</v>
      </c>
      <c r="H54" s="129">
        <v>42</v>
      </c>
      <c r="I54" s="129">
        <v>42</v>
      </c>
      <c r="J54" s="107">
        <f t="shared" si="1"/>
        <v>100</v>
      </c>
    </row>
    <row r="55" spans="1:10" ht="15.75">
      <c r="A55" s="126" t="s">
        <v>101</v>
      </c>
      <c r="B55" s="135" t="s">
        <v>81</v>
      </c>
      <c r="C55" s="128" t="s">
        <v>55</v>
      </c>
      <c r="D55" s="128" t="s">
        <v>77</v>
      </c>
      <c r="E55" s="128"/>
      <c r="F55" s="128"/>
      <c r="G55" s="128"/>
      <c r="H55" s="129">
        <f>H56+H61</f>
        <v>2925.6</v>
      </c>
      <c r="I55" s="129">
        <f>I56+I61</f>
        <v>2916.6</v>
      </c>
      <c r="J55" s="107">
        <f t="shared" si="1"/>
        <v>99.692370795734206</v>
      </c>
    </row>
    <row r="56" spans="1:10" ht="15.75">
      <c r="A56" s="126"/>
      <c r="B56" s="135" t="s">
        <v>160</v>
      </c>
      <c r="C56" s="128" t="s">
        <v>55</v>
      </c>
      <c r="D56" s="128" t="s">
        <v>77</v>
      </c>
      <c r="E56" s="128" t="s">
        <v>166</v>
      </c>
      <c r="F56" s="128"/>
      <c r="G56" s="128"/>
      <c r="H56" s="129">
        <f>H59+H57</f>
        <v>854.6</v>
      </c>
      <c r="I56" s="129">
        <f>I59+I57</f>
        <v>854.6</v>
      </c>
      <c r="J56" s="107">
        <f t="shared" si="1"/>
        <v>100</v>
      </c>
    </row>
    <row r="57" spans="1:10" ht="31.5">
      <c r="A57" s="126"/>
      <c r="B57" s="132" t="s">
        <v>245</v>
      </c>
      <c r="C57" s="128" t="s">
        <v>55</v>
      </c>
      <c r="D57" s="128" t="s">
        <v>77</v>
      </c>
      <c r="E57" s="128" t="s">
        <v>166</v>
      </c>
      <c r="F57" s="128" t="s">
        <v>164</v>
      </c>
      <c r="G57" s="128" t="s">
        <v>56</v>
      </c>
      <c r="H57" s="129">
        <f>H58</f>
        <v>206.6</v>
      </c>
      <c r="I57" s="129">
        <f>I58</f>
        <v>206.6</v>
      </c>
      <c r="J57" s="107">
        <f t="shared" si="1"/>
        <v>100</v>
      </c>
    </row>
    <row r="58" spans="1:10" ht="35.25" customHeight="1">
      <c r="A58" s="126"/>
      <c r="B58" s="135" t="s">
        <v>165</v>
      </c>
      <c r="C58" s="128" t="s">
        <v>55</v>
      </c>
      <c r="D58" s="128" t="s">
        <v>77</v>
      </c>
      <c r="E58" s="128" t="s">
        <v>166</v>
      </c>
      <c r="F58" s="128" t="s">
        <v>164</v>
      </c>
      <c r="G58" s="128">
        <v>244</v>
      </c>
      <c r="H58" s="129">
        <v>206.6</v>
      </c>
      <c r="I58" s="129">
        <f>H58</f>
        <v>206.6</v>
      </c>
      <c r="J58" s="107">
        <f t="shared" si="1"/>
        <v>100</v>
      </c>
    </row>
    <row r="59" spans="1:10" ht="31.5">
      <c r="A59" s="126"/>
      <c r="B59" s="132" t="s">
        <v>246</v>
      </c>
      <c r="C59" s="128" t="s">
        <v>55</v>
      </c>
      <c r="D59" s="128" t="s">
        <v>77</v>
      </c>
      <c r="E59" s="128" t="s">
        <v>166</v>
      </c>
      <c r="F59" s="128" t="s">
        <v>247</v>
      </c>
      <c r="G59" s="128" t="s">
        <v>56</v>
      </c>
      <c r="H59" s="129">
        <f>H60</f>
        <v>648</v>
      </c>
      <c r="I59" s="129">
        <f>I60</f>
        <v>648</v>
      </c>
      <c r="J59" s="107">
        <f t="shared" si="1"/>
        <v>100</v>
      </c>
    </row>
    <row r="60" spans="1:10" ht="31.5">
      <c r="A60" s="126"/>
      <c r="B60" s="135" t="s">
        <v>165</v>
      </c>
      <c r="C60" s="128" t="s">
        <v>55</v>
      </c>
      <c r="D60" s="128" t="s">
        <v>77</v>
      </c>
      <c r="E60" s="128" t="s">
        <v>166</v>
      </c>
      <c r="F60" s="128" t="s">
        <v>247</v>
      </c>
      <c r="G60" s="128">
        <v>244</v>
      </c>
      <c r="H60" s="129">
        <v>648</v>
      </c>
      <c r="I60" s="129">
        <v>648</v>
      </c>
      <c r="J60" s="107">
        <f t="shared" si="1"/>
        <v>100</v>
      </c>
    </row>
    <row r="61" spans="1:10" ht="37.5" customHeight="1">
      <c r="A61" s="126"/>
      <c r="B61" s="135" t="s">
        <v>21</v>
      </c>
      <c r="C61" s="128" t="s">
        <v>55</v>
      </c>
      <c r="D61" s="128" t="s">
        <v>77</v>
      </c>
      <c r="E61" s="128" t="s">
        <v>82</v>
      </c>
      <c r="F61" s="128"/>
      <c r="G61" s="128"/>
      <c r="H61" s="129">
        <f>H62+H68+H70</f>
        <v>2071</v>
      </c>
      <c r="I61" s="129">
        <f>I62+I68+I70</f>
        <v>2062</v>
      </c>
      <c r="J61" s="107">
        <f t="shared" si="1"/>
        <v>99.565427329792371</v>
      </c>
    </row>
    <row r="62" spans="1:10" ht="47.25">
      <c r="A62" s="135"/>
      <c r="B62" s="148" t="s">
        <v>147</v>
      </c>
      <c r="C62" s="128" t="s">
        <v>55</v>
      </c>
      <c r="D62" s="128" t="s">
        <v>77</v>
      </c>
      <c r="E62" s="128" t="s">
        <v>82</v>
      </c>
      <c r="F62" s="128" t="s">
        <v>129</v>
      </c>
      <c r="G62" s="128" t="s">
        <v>56</v>
      </c>
      <c r="H62" s="129">
        <f>H63+H65+H66+H64+H67</f>
        <v>893.4</v>
      </c>
      <c r="I62" s="129">
        <f>I63+I65+I66+I64+I67</f>
        <v>884.4</v>
      </c>
      <c r="J62" s="107">
        <f t="shared" si="1"/>
        <v>98.992612491605101</v>
      </c>
    </row>
    <row r="63" spans="1:10" ht="34.5" customHeight="1">
      <c r="A63" s="135"/>
      <c r="B63" s="137" t="s">
        <v>125</v>
      </c>
      <c r="C63" s="128" t="s">
        <v>55</v>
      </c>
      <c r="D63" s="128" t="s">
        <v>77</v>
      </c>
      <c r="E63" s="128" t="s">
        <v>82</v>
      </c>
      <c r="F63" s="128" t="s">
        <v>129</v>
      </c>
      <c r="G63" s="128">
        <v>244</v>
      </c>
      <c r="H63" s="129">
        <v>50</v>
      </c>
      <c r="I63" s="129">
        <v>48</v>
      </c>
      <c r="J63" s="107">
        <f t="shared" si="1"/>
        <v>96</v>
      </c>
    </row>
    <row r="64" spans="1:10" ht="47.25">
      <c r="A64" s="135"/>
      <c r="B64" s="137" t="s">
        <v>248</v>
      </c>
      <c r="C64" s="128" t="s">
        <v>55</v>
      </c>
      <c r="D64" s="128" t="s">
        <v>77</v>
      </c>
      <c r="E64" s="128" t="s">
        <v>82</v>
      </c>
      <c r="F64" s="128" t="s">
        <v>129</v>
      </c>
      <c r="G64" s="128" t="s">
        <v>249</v>
      </c>
      <c r="H64" s="129">
        <v>797</v>
      </c>
      <c r="I64" s="129">
        <v>797</v>
      </c>
      <c r="J64" s="107">
        <f t="shared" si="1"/>
        <v>100</v>
      </c>
    </row>
    <row r="65" spans="1:10" ht="31.5" customHeight="1">
      <c r="A65" s="135"/>
      <c r="B65" s="150" t="s">
        <v>156</v>
      </c>
      <c r="C65" s="128" t="s">
        <v>55</v>
      </c>
      <c r="D65" s="128" t="s">
        <v>77</v>
      </c>
      <c r="E65" s="128" t="s">
        <v>82</v>
      </c>
      <c r="F65" s="128" t="s">
        <v>129</v>
      </c>
      <c r="G65" s="128" t="s">
        <v>108</v>
      </c>
      <c r="H65" s="129">
        <v>36</v>
      </c>
      <c r="I65" s="129">
        <v>36</v>
      </c>
      <c r="J65" s="107">
        <f t="shared" si="1"/>
        <v>100</v>
      </c>
    </row>
    <row r="66" spans="1:10" ht="31.5">
      <c r="A66" s="135"/>
      <c r="B66" s="137" t="s">
        <v>98</v>
      </c>
      <c r="C66" s="128" t="s">
        <v>55</v>
      </c>
      <c r="D66" s="128" t="s">
        <v>77</v>
      </c>
      <c r="E66" s="128" t="s">
        <v>82</v>
      </c>
      <c r="F66" s="128" t="s">
        <v>129</v>
      </c>
      <c r="G66" s="128" t="s">
        <v>103</v>
      </c>
      <c r="H66" s="129">
        <v>7</v>
      </c>
      <c r="I66" s="129">
        <v>0</v>
      </c>
      <c r="J66" s="107">
        <f t="shared" si="1"/>
        <v>0</v>
      </c>
    </row>
    <row r="67" spans="1:10" ht="47.25">
      <c r="A67" s="135"/>
      <c r="B67" s="137" t="s">
        <v>250</v>
      </c>
      <c r="C67" s="128" t="s">
        <v>55</v>
      </c>
      <c r="D67" s="128" t="s">
        <v>77</v>
      </c>
      <c r="E67" s="128" t="s">
        <v>82</v>
      </c>
      <c r="F67" s="128" t="s">
        <v>129</v>
      </c>
      <c r="G67" s="128" t="s">
        <v>251</v>
      </c>
      <c r="H67" s="129">
        <v>3.4</v>
      </c>
      <c r="I67" s="129">
        <v>3.4</v>
      </c>
      <c r="J67" s="107">
        <f t="shared" si="1"/>
        <v>100</v>
      </c>
    </row>
    <row r="68" spans="1:10" ht="63">
      <c r="A68" s="135"/>
      <c r="B68" s="137" t="s">
        <v>252</v>
      </c>
      <c r="C68" s="128" t="s">
        <v>55</v>
      </c>
      <c r="D68" s="128" t="s">
        <v>77</v>
      </c>
      <c r="E68" s="128" t="s">
        <v>82</v>
      </c>
      <c r="F68" s="128" t="s">
        <v>253</v>
      </c>
      <c r="G68" s="128" t="s">
        <v>56</v>
      </c>
      <c r="H68" s="129">
        <f>H69</f>
        <v>25</v>
      </c>
      <c r="I68" s="129">
        <f>I69</f>
        <v>25</v>
      </c>
      <c r="J68" s="107">
        <f t="shared" si="1"/>
        <v>100</v>
      </c>
    </row>
    <row r="69" spans="1:10" ht="35.25" customHeight="1">
      <c r="A69" s="135"/>
      <c r="B69" s="137" t="s">
        <v>125</v>
      </c>
      <c r="C69" s="128" t="s">
        <v>55</v>
      </c>
      <c r="D69" s="128" t="s">
        <v>77</v>
      </c>
      <c r="E69" s="128" t="s">
        <v>82</v>
      </c>
      <c r="F69" s="128" t="s">
        <v>253</v>
      </c>
      <c r="G69" s="128" t="s">
        <v>102</v>
      </c>
      <c r="H69" s="129">
        <v>25</v>
      </c>
      <c r="I69" s="129">
        <v>25</v>
      </c>
      <c r="J69" s="107">
        <f t="shared" si="1"/>
        <v>100</v>
      </c>
    </row>
    <row r="70" spans="1:10" ht="63">
      <c r="A70" s="135"/>
      <c r="B70" s="148" t="s">
        <v>254</v>
      </c>
      <c r="C70" s="128" t="s">
        <v>55</v>
      </c>
      <c r="D70" s="128" t="s">
        <v>77</v>
      </c>
      <c r="E70" s="128" t="s">
        <v>82</v>
      </c>
      <c r="F70" s="128" t="s">
        <v>255</v>
      </c>
      <c r="G70" s="128" t="s">
        <v>56</v>
      </c>
      <c r="H70" s="129">
        <f>H71+H72</f>
        <v>1152.5999999999999</v>
      </c>
      <c r="I70" s="129">
        <f>I71+I72</f>
        <v>1152.5999999999999</v>
      </c>
      <c r="J70" s="107">
        <f t="shared" ref="J70:J113" si="2">I70/H70*100</f>
        <v>100</v>
      </c>
    </row>
    <row r="71" spans="1:10" ht="47.25">
      <c r="A71" s="135"/>
      <c r="B71" s="137" t="s">
        <v>125</v>
      </c>
      <c r="C71" s="128" t="s">
        <v>55</v>
      </c>
      <c r="D71" s="128" t="s">
        <v>77</v>
      </c>
      <c r="E71" s="128" t="s">
        <v>82</v>
      </c>
      <c r="F71" s="128" t="s">
        <v>255</v>
      </c>
      <c r="G71" s="128" t="s">
        <v>102</v>
      </c>
      <c r="H71" s="129">
        <v>332.6</v>
      </c>
      <c r="I71" s="129">
        <v>332.6</v>
      </c>
      <c r="J71" s="107">
        <f t="shared" si="2"/>
        <v>100</v>
      </c>
    </row>
    <row r="72" spans="1:10" ht="47.25">
      <c r="A72" s="135"/>
      <c r="B72" s="137" t="s">
        <v>248</v>
      </c>
      <c r="C72" s="128" t="s">
        <v>55</v>
      </c>
      <c r="D72" s="128" t="s">
        <v>77</v>
      </c>
      <c r="E72" s="128" t="s">
        <v>82</v>
      </c>
      <c r="F72" s="128" t="s">
        <v>255</v>
      </c>
      <c r="G72" s="128" t="s">
        <v>249</v>
      </c>
      <c r="H72" s="129">
        <v>820</v>
      </c>
      <c r="I72" s="129">
        <v>820</v>
      </c>
      <c r="J72" s="107">
        <f t="shared" si="2"/>
        <v>100</v>
      </c>
    </row>
    <row r="73" spans="1:10" ht="15.75" customHeight="1">
      <c r="A73" s="126" t="s">
        <v>104</v>
      </c>
      <c r="B73" s="127" t="s">
        <v>83</v>
      </c>
      <c r="C73" s="128" t="s">
        <v>55</v>
      </c>
      <c r="D73" s="128" t="s">
        <v>84</v>
      </c>
      <c r="E73" s="128"/>
      <c r="F73" s="128"/>
      <c r="G73" s="128"/>
      <c r="H73" s="129">
        <f>H77+H74</f>
        <v>3990.1</v>
      </c>
      <c r="I73" s="129">
        <f>I77+I74</f>
        <v>2631.1</v>
      </c>
      <c r="J73" s="107">
        <f t="shared" si="2"/>
        <v>65.940703240520278</v>
      </c>
    </row>
    <row r="74" spans="1:10" ht="15.75">
      <c r="A74" s="126"/>
      <c r="B74" s="75" t="s">
        <v>168</v>
      </c>
      <c r="C74" s="128" t="s">
        <v>55</v>
      </c>
      <c r="D74" s="32" t="s">
        <v>84</v>
      </c>
      <c r="E74" s="32" t="s">
        <v>75</v>
      </c>
      <c r="F74" s="32"/>
      <c r="G74" s="32"/>
      <c r="H74" s="151">
        <f>H75</f>
        <v>80</v>
      </c>
      <c r="I74" s="151">
        <f>I75</f>
        <v>80</v>
      </c>
      <c r="J74" s="107">
        <f t="shared" si="2"/>
        <v>100</v>
      </c>
    </row>
    <row r="75" spans="1:10" ht="15.75">
      <c r="A75" s="126"/>
      <c r="B75" s="93" t="s">
        <v>169</v>
      </c>
      <c r="C75" s="128" t="s">
        <v>55</v>
      </c>
      <c r="D75" s="32" t="s">
        <v>84</v>
      </c>
      <c r="E75" s="32" t="s">
        <v>75</v>
      </c>
      <c r="F75" s="32" t="s">
        <v>164</v>
      </c>
      <c r="G75" s="32" t="s">
        <v>56</v>
      </c>
      <c r="H75" s="151">
        <f>H76</f>
        <v>80</v>
      </c>
      <c r="I75" s="151">
        <f>I76</f>
        <v>80</v>
      </c>
      <c r="J75" s="107">
        <f t="shared" si="2"/>
        <v>100</v>
      </c>
    </row>
    <row r="76" spans="1:10" ht="47.25">
      <c r="A76" s="126"/>
      <c r="B76" s="81" t="s">
        <v>125</v>
      </c>
      <c r="C76" s="128" t="s">
        <v>55</v>
      </c>
      <c r="D76" s="32" t="s">
        <v>84</v>
      </c>
      <c r="E76" s="32" t="s">
        <v>75</v>
      </c>
      <c r="F76" s="32" t="s">
        <v>164</v>
      </c>
      <c r="G76" s="32">
        <v>244</v>
      </c>
      <c r="H76" s="151">
        <v>80</v>
      </c>
      <c r="I76" s="151">
        <v>80</v>
      </c>
      <c r="J76" s="107">
        <f t="shared" si="2"/>
        <v>100</v>
      </c>
    </row>
    <row r="77" spans="1:10" ht="15.75">
      <c r="A77" s="134"/>
      <c r="B77" s="127" t="s">
        <v>20</v>
      </c>
      <c r="C77" s="128" t="s">
        <v>55</v>
      </c>
      <c r="D77" s="128" t="s">
        <v>84</v>
      </c>
      <c r="E77" s="128" t="s">
        <v>79</v>
      </c>
      <c r="F77" s="128"/>
      <c r="G77" s="128"/>
      <c r="H77" s="129">
        <f>H78+H80+H82</f>
        <v>3910.1</v>
      </c>
      <c r="I77" s="129">
        <f>I78+I80+I82</f>
        <v>2551.1</v>
      </c>
      <c r="J77" s="107">
        <f t="shared" si="2"/>
        <v>65.243855655865573</v>
      </c>
    </row>
    <row r="78" spans="1:10" ht="28.5" customHeight="1">
      <c r="A78" s="134"/>
      <c r="B78" s="148" t="s">
        <v>149</v>
      </c>
      <c r="C78" s="128" t="s">
        <v>55</v>
      </c>
      <c r="D78" s="128" t="s">
        <v>84</v>
      </c>
      <c r="E78" s="128" t="s">
        <v>79</v>
      </c>
      <c r="F78" s="128" t="s">
        <v>130</v>
      </c>
      <c r="G78" s="128" t="s">
        <v>56</v>
      </c>
      <c r="H78" s="129">
        <f>H79</f>
        <v>3398.1</v>
      </c>
      <c r="I78" s="129">
        <f>I79</f>
        <v>2042.1</v>
      </c>
      <c r="J78" s="107">
        <f t="shared" si="2"/>
        <v>60.095347400017651</v>
      </c>
    </row>
    <row r="79" spans="1:10" ht="58.5" customHeight="1">
      <c r="A79" s="152"/>
      <c r="B79" s="137" t="s">
        <v>125</v>
      </c>
      <c r="C79" s="128" t="s">
        <v>55</v>
      </c>
      <c r="D79" s="128" t="s">
        <v>84</v>
      </c>
      <c r="E79" s="128" t="s">
        <v>79</v>
      </c>
      <c r="F79" s="128" t="s">
        <v>130</v>
      </c>
      <c r="G79" s="128">
        <v>244</v>
      </c>
      <c r="H79" s="129">
        <v>3398.1</v>
      </c>
      <c r="I79" s="153">
        <v>2042.1</v>
      </c>
      <c r="J79" s="107">
        <f t="shared" si="2"/>
        <v>60.095347400017651</v>
      </c>
    </row>
    <row r="80" spans="1:10" ht="47.25">
      <c r="A80" s="152"/>
      <c r="B80" s="148" t="s">
        <v>256</v>
      </c>
      <c r="C80" s="128" t="s">
        <v>55</v>
      </c>
      <c r="D80" s="128" t="s">
        <v>84</v>
      </c>
      <c r="E80" s="128" t="s">
        <v>79</v>
      </c>
      <c r="F80" s="128" t="s">
        <v>253</v>
      </c>
      <c r="G80" s="128" t="s">
        <v>56</v>
      </c>
      <c r="H80" s="129">
        <f>H81</f>
        <v>500</v>
      </c>
      <c r="I80" s="129">
        <f>I81</f>
        <v>500</v>
      </c>
      <c r="J80" s="107">
        <f t="shared" si="2"/>
        <v>100</v>
      </c>
    </row>
    <row r="81" spans="1:10" ht="15.75" customHeight="1">
      <c r="A81" s="152"/>
      <c r="B81" s="137" t="s">
        <v>125</v>
      </c>
      <c r="C81" s="128" t="s">
        <v>55</v>
      </c>
      <c r="D81" s="128" t="s">
        <v>84</v>
      </c>
      <c r="E81" s="128" t="s">
        <v>79</v>
      </c>
      <c r="F81" s="128" t="s">
        <v>253</v>
      </c>
      <c r="G81" s="128" t="s">
        <v>102</v>
      </c>
      <c r="H81" s="129">
        <v>500</v>
      </c>
      <c r="I81" s="153">
        <v>500</v>
      </c>
      <c r="J81" s="107">
        <f t="shared" si="2"/>
        <v>100</v>
      </c>
    </row>
    <row r="82" spans="1:10" ht="39" customHeight="1">
      <c r="A82" s="152"/>
      <c r="B82" s="148" t="s">
        <v>257</v>
      </c>
      <c r="C82" s="128" t="s">
        <v>55</v>
      </c>
      <c r="D82" s="128" t="s">
        <v>84</v>
      </c>
      <c r="E82" s="128" t="s">
        <v>79</v>
      </c>
      <c r="F82" s="128" t="s">
        <v>258</v>
      </c>
      <c r="G82" s="128" t="s">
        <v>56</v>
      </c>
      <c r="H82" s="154">
        <f>H83</f>
        <v>12</v>
      </c>
      <c r="I82" s="154">
        <f>I83</f>
        <v>9</v>
      </c>
      <c r="J82" s="107">
        <f t="shared" si="2"/>
        <v>75</v>
      </c>
    </row>
    <row r="83" spans="1:10" ht="37.5" customHeight="1">
      <c r="A83" s="152"/>
      <c r="B83" s="137" t="s">
        <v>125</v>
      </c>
      <c r="C83" s="128" t="s">
        <v>55</v>
      </c>
      <c r="D83" s="128" t="s">
        <v>84</v>
      </c>
      <c r="E83" s="128" t="s">
        <v>79</v>
      </c>
      <c r="F83" s="128" t="s">
        <v>258</v>
      </c>
      <c r="G83" s="128">
        <v>244</v>
      </c>
      <c r="H83" s="129">
        <v>12</v>
      </c>
      <c r="I83" s="129">
        <v>9</v>
      </c>
      <c r="J83" s="107">
        <f t="shared" si="2"/>
        <v>75</v>
      </c>
    </row>
    <row r="84" spans="1:10" ht="15.75">
      <c r="A84" s="126" t="s">
        <v>105</v>
      </c>
      <c r="B84" s="127" t="s">
        <v>106</v>
      </c>
      <c r="C84" s="128" t="s">
        <v>55</v>
      </c>
      <c r="D84" s="128" t="s">
        <v>87</v>
      </c>
      <c r="E84" s="128"/>
      <c r="F84" s="128"/>
      <c r="G84" s="128"/>
      <c r="H84" s="129">
        <f>H85</f>
        <v>3070</v>
      </c>
      <c r="I84" s="129">
        <f>I85</f>
        <v>3042</v>
      </c>
      <c r="J84" s="107">
        <f t="shared" si="2"/>
        <v>99.087947882736159</v>
      </c>
    </row>
    <row r="85" spans="1:10" ht="15.75" customHeight="1">
      <c r="A85" s="126"/>
      <c r="B85" s="127" t="s">
        <v>19</v>
      </c>
      <c r="C85" s="128" t="s">
        <v>55</v>
      </c>
      <c r="D85" s="128" t="s">
        <v>87</v>
      </c>
      <c r="E85" s="128" t="s">
        <v>73</v>
      </c>
      <c r="F85" s="128"/>
      <c r="G85" s="128"/>
      <c r="H85" s="129">
        <f>H86+H89</f>
        <v>3070</v>
      </c>
      <c r="I85" s="129">
        <f>I86+I89</f>
        <v>3042</v>
      </c>
      <c r="J85" s="107">
        <f t="shared" si="2"/>
        <v>99.087947882736159</v>
      </c>
    </row>
    <row r="86" spans="1:10" ht="47.25">
      <c r="A86" s="134"/>
      <c r="B86" s="131" t="s">
        <v>150</v>
      </c>
      <c r="C86" s="128" t="s">
        <v>55</v>
      </c>
      <c r="D86" s="128" t="s">
        <v>87</v>
      </c>
      <c r="E86" s="128" t="s">
        <v>73</v>
      </c>
      <c r="F86" s="128" t="s">
        <v>131</v>
      </c>
      <c r="G86" s="128" t="s">
        <v>56</v>
      </c>
      <c r="H86" s="129">
        <f>H87+H88+H90+H91+H92</f>
        <v>2170</v>
      </c>
      <c r="I86" s="129">
        <f>I87+I88+I90+I91+I92</f>
        <v>2142</v>
      </c>
      <c r="J86" s="107">
        <f t="shared" si="2"/>
        <v>98.709677419354833</v>
      </c>
    </row>
    <row r="87" spans="1:10" ht="47.25">
      <c r="A87" s="134"/>
      <c r="B87" s="137" t="s">
        <v>125</v>
      </c>
      <c r="C87" s="128" t="s">
        <v>55</v>
      </c>
      <c r="D87" s="128" t="s">
        <v>87</v>
      </c>
      <c r="E87" s="128" t="s">
        <v>73</v>
      </c>
      <c r="F87" s="128" t="s">
        <v>131</v>
      </c>
      <c r="G87" s="128">
        <v>244</v>
      </c>
      <c r="H87" s="129">
        <v>561.1</v>
      </c>
      <c r="I87" s="129">
        <v>535.6</v>
      </c>
      <c r="J87" s="107">
        <f t="shared" si="2"/>
        <v>95.455355551595076</v>
      </c>
    </row>
    <row r="88" spans="1:10" ht="15.75">
      <c r="A88" s="135"/>
      <c r="B88" s="155" t="s">
        <v>107</v>
      </c>
      <c r="C88" s="128" t="s">
        <v>55</v>
      </c>
      <c r="D88" s="156" t="s">
        <v>87</v>
      </c>
      <c r="E88" s="157" t="s">
        <v>73</v>
      </c>
      <c r="F88" s="128" t="s">
        <v>131</v>
      </c>
      <c r="G88" s="157" t="s">
        <v>108</v>
      </c>
      <c r="H88" s="129">
        <v>1602.9</v>
      </c>
      <c r="I88" s="129">
        <v>1602.9</v>
      </c>
      <c r="J88" s="107">
        <f t="shared" si="2"/>
        <v>100</v>
      </c>
    </row>
    <row r="89" spans="1:10" ht="15.75">
      <c r="A89" s="135"/>
      <c r="B89" s="155" t="s">
        <v>107</v>
      </c>
      <c r="C89" s="128" t="s">
        <v>55</v>
      </c>
      <c r="D89" s="156" t="s">
        <v>87</v>
      </c>
      <c r="E89" s="157" t="s">
        <v>73</v>
      </c>
      <c r="F89" s="128" t="s">
        <v>259</v>
      </c>
      <c r="G89" s="157" t="s">
        <v>108</v>
      </c>
      <c r="H89" s="129">
        <v>900</v>
      </c>
      <c r="I89" s="129">
        <f>0+H89</f>
        <v>900</v>
      </c>
      <c r="J89" s="107">
        <f t="shared" si="2"/>
        <v>100</v>
      </c>
    </row>
    <row r="90" spans="1:10" ht="31.5">
      <c r="A90" s="127"/>
      <c r="B90" s="135" t="s">
        <v>98</v>
      </c>
      <c r="C90" s="128" t="s">
        <v>55</v>
      </c>
      <c r="D90" s="128" t="s">
        <v>87</v>
      </c>
      <c r="E90" s="128" t="s">
        <v>73</v>
      </c>
      <c r="F90" s="128" t="s">
        <v>131</v>
      </c>
      <c r="G90" s="128">
        <v>851</v>
      </c>
      <c r="H90" s="129">
        <v>1</v>
      </c>
      <c r="I90" s="129">
        <v>0</v>
      </c>
      <c r="J90" s="107">
        <f t="shared" si="2"/>
        <v>0</v>
      </c>
    </row>
    <row r="91" spans="1:10" ht="15.75">
      <c r="A91" s="135"/>
      <c r="B91" s="137" t="s">
        <v>260</v>
      </c>
      <c r="C91" s="128" t="s">
        <v>55</v>
      </c>
      <c r="D91" s="128" t="s">
        <v>87</v>
      </c>
      <c r="E91" s="128" t="s">
        <v>73</v>
      </c>
      <c r="F91" s="128" t="s">
        <v>131</v>
      </c>
      <c r="G91" s="128">
        <v>852</v>
      </c>
      <c r="H91" s="129">
        <v>1</v>
      </c>
      <c r="I91" s="129">
        <v>0</v>
      </c>
      <c r="J91" s="107">
        <f t="shared" si="2"/>
        <v>0</v>
      </c>
    </row>
    <row r="92" spans="1:10" ht="15.75">
      <c r="A92" s="135"/>
      <c r="B92" s="137" t="s">
        <v>171</v>
      </c>
      <c r="C92" s="128" t="s">
        <v>55</v>
      </c>
      <c r="D92" s="128" t="s">
        <v>87</v>
      </c>
      <c r="E92" s="128" t="s">
        <v>73</v>
      </c>
      <c r="F92" s="128" t="s">
        <v>131</v>
      </c>
      <c r="G92" s="128" t="s">
        <v>170</v>
      </c>
      <c r="H92" s="129">
        <v>4</v>
      </c>
      <c r="I92" s="129">
        <v>3.5</v>
      </c>
      <c r="J92" s="107">
        <f t="shared" si="2"/>
        <v>87.5</v>
      </c>
    </row>
    <row r="93" spans="1:10" ht="15.75">
      <c r="A93" s="135"/>
      <c r="B93" s="135" t="s">
        <v>132</v>
      </c>
      <c r="C93" s="128" t="s">
        <v>55</v>
      </c>
      <c r="D93" s="128" t="s">
        <v>89</v>
      </c>
      <c r="E93" s="128"/>
      <c r="F93" s="128"/>
      <c r="G93" s="128"/>
      <c r="H93" s="129">
        <f t="shared" ref="H93:I94" si="3">H94</f>
        <v>3034.2</v>
      </c>
      <c r="I93" s="129">
        <f t="shared" si="3"/>
        <v>2940</v>
      </c>
      <c r="J93" s="107">
        <f t="shared" si="2"/>
        <v>96.895392525212586</v>
      </c>
    </row>
    <row r="94" spans="1:10" ht="31.5">
      <c r="A94" s="135"/>
      <c r="B94" s="158" t="s">
        <v>46</v>
      </c>
      <c r="C94" s="128" t="s">
        <v>55</v>
      </c>
      <c r="D94" s="128" t="s">
        <v>89</v>
      </c>
      <c r="E94" s="128" t="s">
        <v>84</v>
      </c>
      <c r="F94" s="128"/>
      <c r="G94" s="128"/>
      <c r="H94" s="129">
        <f>H95</f>
        <v>3034.2</v>
      </c>
      <c r="I94" s="129">
        <f t="shared" si="3"/>
        <v>2940</v>
      </c>
      <c r="J94" s="107">
        <f t="shared" si="2"/>
        <v>96.895392525212586</v>
      </c>
    </row>
    <row r="95" spans="1:10" ht="31.5">
      <c r="A95" s="135"/>
      <c r="B95" s="158" t="s">
        <v>151</v>
      </c>
      <c r="C95" s="128" t="s">
        <v>55</v>
      </c>
      <c r="D95" s="128" t="s">
        <v>89</v>
      </c>
      <c r="E95" s="128" t="s">
        <v>84</v>
      </c>
      <c r="F95" s="128" t="s">
        <v>133</v>
      </c>
      <c r="G95" s="128" t="s">
        <v>56</v>
      </c>
      <c r="H95" s="129">
        <f>H96+H108</f>
        <v>3034.2</v>
      </c>
      <c r="I95" s="129">
        <f>I96+I108</f>
        <v>2940</v>
      </c>
      <c r="J95" s="107">
        <f t="shared" si="2"/>
        <v>96.895392525212586</v>
      </c>
    </row>
    <row r="96" spans="1:10" ht="31.5">
      <c r="A96" s="135"/>
      <c r="B96" s="137" t="s">
        <v>134</v>
      </c>
      <c r="C96" s="128" t="s">
        <v>55</v>
      </c>
      <c r="D96" s="128" t="s">
        <v>89</v>
      </c>
      <c r="E96" s="128" t="s">
        <v>84</v>
      </c>
      <c r="F96" s="128" t="s">
        <v>135</v>
      </c>
      <c r="G96" s="128" t="s">
        <v>56</v>
      </c>
      <c r="H96" s="129">
        <f>H97+H100+H103</f>
        <v>3025.7</v>
      </c>
      <c r="I96" s="129">
        <f>I97+I100+I103</f>
        <v>2931.5</v>
      </c>
      <c r="J96" s="107">
        <f t="shared" si="2"/>
        <v>96.886670853025748</v>
      </c>
    </row>
    <row r="97" spans="1:10" ht="31.5">
      <c r="A97" s="135"/>
      <c r="B97" s="158" t="s">
        <v>127</v>
      </c>
      <c r="C97" s="128" t="s">
        <v>55</v>
      </c>
      <c r="D97" s="128" t="s">
        <v>89</v>
      </c>
      <c r="E97" s="128" t="s">
        <v>84</v>
      </c>
      <c r="F97" s="128" t="s">
        <v>136</v>
      </c>
      <c r="G97" s="128" t="s">
        <v>56</v>
      </c>
      <c r="H97" s="129">
        <f>H98+H99</f>
        <v>1645.1</v>
      </c>
      <c r="I97" s="129">
        <f>I98+I99</f>
        <v>1640.4</v>
      </c>
      <c r="J97" s="107">
        <f t="shared" si="2"/>
        <v>99.714303081879535</v>
      </c>
    </row>
    <row r="98" spans="1:10" ht="31.5">
      <c r="A98" s="135"/>
      <c r="B98" s="137" t="s">
        <v>141</v>
      </c>
      <c r="C98" s="128" t="s">
        <v>55</v>
      </c>
      <c r="D98" s="128" t="s">
        <v>89</v>
      </c>
      <c r="E98" s="128" t="s">
        <v>84</v>
      </c>
      <c r="F98" s="128" t="s">
        <v>136</v>
      </c>
      <c r="G98" s="128" t="s">
        <v>99</v>
      </c>
      <c r="H98" s="129">
        <v>1175.0999999999999</v>
      </c>
      <c r="I98" s="129">
        <v>1171.9000000000001</v>
      </c>
      <c r="J98" s="107">
        <f t="shared" si="2"/>
        <v>99.727682750404227</v>
      </c>
    </row>
    <row r="99" spans="1:10" ht="63">
      <c r="A99" s="135"/>
      <c r="B99" s="137" t="s">
        <v>142</v>
      </c>
      <c r="C99" s="128" t="s">
        <v>55</v>
      </c>
      <c r="D99" s="128" t="s">
        <v>89</v>
      </c>
      <c r="E99" s="128" t="s">
        <v>84</v>
      </c>
      <c r="F99" s="128" t="s">
        <v>136</v>
      </c>
      <c r="G99" s="128" t="s">
        <v>128</v>
      </c>
      <c r="H99" s="129">
        <v>470</v>
      </c>
      <c r="I99" s="129">
        <v>468.5</v>
      </c>
      <c r="J99" s="107">
        <f t="shared" si="2"/>
        <v>99.680851063829792</v>
      </c>
    </row>
    <row r="100" spans="1:10" ht="47.25">
      <c r="A100" s="135"/>
      <c r="B100" s="158" t="s">
        <v>261</v>
      </c>
      <c r="C100" s="128" t="s">
        <v>55</v>
      </c>
      <c r="D100" s="128" t="s">
        <v>89</v>
      </c>
      <c r="E100" s="128" t="s">
        <v>84</v>
      </c>
      <c r="F100" s="128" t="s">
        <v>262</v>
      </c>
      <c r="G100" s="128" t="s">
        <v>56</v>
      </c>
      <c r="H100" s="153">
        <f>H101+H102</f>
        <v>845.6</v>
      </c>
      <c r="I100" s="153">
        <f>I101+I102</f>
        <v>835.5</v>
      </c>
      <c r="J100" s="107">
        <f t="shared" si="2"/>
        <v>98.805581835383165</v>
      </c>
    </row>
    <row r="101" spans="1:10" ht="31.5">
      <c r="A101" s="135"/>
      <c r="B101" s="137" t="s">
        <v>141</v>
      </c>
      <c r="C101" s="128" t="s">
        <v>55</v>
      </c>
      <c r="D101" s="128" t="s">
        <v>89</v>
      </c>
      <c r="E101" s="128" t="s">
        <v>84</v>
      </c>
      <c r="F101" s="128" t="s">
        <v>262</v>
      </c>
      <c r="G101" s="128" t="s">
        <v>99</v>
      </c>
      <c r="H101" s="129">
        <v>653.5</v>
      </c>
      <c r="I101" s="129">
        <v>653.5</v>
      </c>
      <c r="J101" s="107">
        <f t="shared" si="2"/>
        <v>100</v>
      </c>
    </row>
    <row r="102" spans="1:10" ht="63">
      <c r="A102" s="135"/>
      <c r="B102" s="137" t="s">
        <v>142</v>
      </c>
      <c r="C102" s="128" t="s">
        <v>55</v>
      </c>
      <c r="D102" s="128" t="s">
        <v>89</v>
      </c>
      <c r="E102" s="128" t="s">
        <v>84</v>
      </c>
      <c r="F102" s="128" t="s">
        <v>262</v>
      </c>
      <c r="G102" s="128" t="s">
        <v>128</v>
      </c>
      <c r="H102" s="129">
        <v>192.1</v>
      </c>
      <c r="I102" s="129">
        <v>182</v>
      </c>
      <c r="J102" s="107">
        <f t="shared" si="2"/>
        <v>94.742321707444049</v>
      </c>
    </row>
    <row r="103" spans="1:10" ht="31.5">
      <c r="A103" s="135"/>
      <c r="B103" s="137" t="s">
        <v>152</v>
      </c>
      <c r="C103" s="128" t="s">
        <v>55</v>
      </c>
      <c r="D103" s="128" t="s">
        <v>89</v>
      </c>
      <c r="E103" s="128" t="s">
        <v>84</v>
      </c>
      <c r="F103" s="128" t="s">
        <v>140</v>
      </c>
      <c r="G103" s="128" t="s">
        <v>56</v>
      </c>
      <c r="H103" s="129">
        <f>H105+H106+H107+H104</f>
        <v>535</v>
      </c>
      <c r="I103" s="129">
        <f>I105+I106+I107+I104</f>
        <v>455.6</v>
      </c>
      <c r="J103" s="107">
        <f t="shared" si="2"/>
        <v>85.158878504672899</v>
      </c>
    </row>
    <row r="104" spans="1:10" ht="15.75">
      <c r="A104" s="135"/>
      <c r="B104" s="132" t="s">
        <v>162</v>
      </c>
      <c r="C104" s="128" t="s">
        <v>55</v>
      </c>
      <c r="D104" s="128" t="s">
        <v>89</v>
      </c>
      <c r="E104" s="128" t="s">
        <v>84</v>
      </c>
      <c r="F104" s="128" t="s">
        <v>140</v>
      </c>
      <c r="G104" s="128" t="s">
        <v>163</v>
      </c>
      <c r="H104" s="129">
        <v>15</v>
      </c>
      <c r="I104" s="129">
        <v>0</v>
      </c>
      <c r="J104" s="107">
        <f t="shared" si="2"/>
        <v>0</v>
      </c>
    </row>
    <row r="105" spans="1:10" ht="31.5">
      <c r="A105" s="135"/>
      <c r="B105" s="132" t="s">
        <v>96</v>
      </c>
      <c r="C105" s="128" t="s">
        <v>55</v>
      </c>
      <c r="D105" s="128" t="s">
        <v>89</v>
      </c>
      <c r="E105" s="128" t="s">
        <v>84</v>
      </c>
      <c r="F105" s="128" t="s">
        <v>140</v>
      </c>
      <c r="G105" s="128" t="s">
        <v>97</v>
      </c>
      <c r="H105" s="129">
        <v>80</v>
      </c>
      <c r="I105" s="129">
        <v>78.3</v>
      </c>
      <c r="J105" s="107">
        <f t="shared" si="2"/>
        <v>97.875</v>
      </c>
    </row>
    <row r="106" spans="1:10" ht="47.25">
      <c r="A106" s="135"/>
      <c r="B106" s="137" t="s">
        <v>125</v>
      </c>
      <c r="C106" s="128" t="s">
        <v>55</v>
      </c>
      <c r="D106" s="128" t="s">
        <v>89</v>
      </c>
      <c r="E106" s="128" t="s">
        <v>84</v>
      </c>
      <c r="F106" s="128" t="s">
        <v>140</v>
      </c>
      <c r="G106" s="128" t="s">
        <v>102</v>
      </c>
      <c r="H106" s="129">
        <v>390</v>
      </c>
      <c r="I106" s="129">
        <v>377.3</v>
      </c>
      <c r="J106" s="107">
        <f t="shared" si="2"/>
        <v>96.743589743589737</v>
      </c>
    </row>
    <row r="107" spans="1:10" ht="15.75">
      <c r="A107" s="159"/>
      <c r="B107" s="137" t="s">
        <v>260</v>
      </c>
      <c r="C107" s="128" t="s">
        <v>55</v>
      </c>
      <c r="D107" s="128" t="s">
        <v>89</v>
      </c>
      <c r="E107" s="128" t="s">
        <v>84</v>
      </c>
      <c r="F107" s="128" t="s">
        <v>140</v>
      </c>
      <c r="G107" s="128">
        <v>852</v>
      </c>
      <c r="H107" s="129">
        <v>50</v>
      </c>
      <c r="I107" s="129">
        <v>0</v>
      </c>
      <c r="J107" s="107">
        <f t="shared" si="2"/>
        <v>0</v>
      </c>
    </row>
    <row r="108" spans="1:10" ht="47.25">
      <c r="A108" s="160"/>
      <c r="B108" s="137" t="s">
        <v>125</v>
      </c>
      <c r="C108" s="128" t="s">
        <v>55</v>
      </c>
      <c r="D108" s="128" t="s">
        <v>89</v>
      </c>
      <c r="E108" s="128" t="s">
        <v>84</v>
      </c>
      <c r="F108" s="128" t="s">
        <v>263</v>
      </c>
      <c r="G108" s="128" t="s">
        <v>102</v>
      </c>
      <c r="H108" s="129">
        <v>8.5</v>
      </c>
      <c r="I108" s="129">
        <v>8.5</v>
      </c>
      <c r="J108" s="107">
        <f t="shared" si="2"/>
        <v>100</v>
      </c>
    </row>
    <row r="109" spans="1:10" ht="31.5">
      <c r="A109" s="161"/>
      <c r="B109" s="162" t="s">
        <v>264</v>
      </c>
      <c r="C109" s="128" t="s">
        <v>55</v>
      </c>
      <c r="D109" s="128" t="s">
        <v>265</v>
      </c>
      <c r="E109" s="128" t="s">
        <v>73</v>
      </c>
      <c r="F109" s="128" t="s">
        <v>266</v>
      </c>
      <c r="G109" s="128" t="s">
        <v>56</v>
      </c>
      <c r="H109" s="129">
        <f t="shared" ref="H109:I111" si="4">H110</f>
        <v>1</v>
      </c>
      <c r="I109" s="129">
        <f t="shared" si="4"/>
        <v>1</v>
      </c>
      <c r="J109" s="107">
        <f t="shared" si="2"/>
        <v>100</v>
      </c>
    </row>
    <row r="110" spans="1:10" ht="31.5">
      <c r="A110" s="161"/>
      <c r="B110" s="162" t="s">
        <v>267</v>
      </c>
      <c r="C110" s="128" t="s">
        <v>55</v>
      </c>
      <c r="D110" s="128" t="s">
        <v>265</v>
      </c>
      <c r="E110" s="128" t="s">
        <v>73</v>
      </c>
      <c r="F110" s="128" t="s">
        <v>268</v>
      </c>
      <c r="G110" s="128" t="s">
        <v>56</v>
      </c>
      <c r="H110" s="129">
        <f t="shared" si="4"/>
        <v>1</v>
      </c>
      <c r="I110" s="129">
        <f t="shared" si="4"/>
        <v>1</v>
      </c>
      <c r="J110" s="107">
        <f t="shared" si="2"/>
        <v>100</v>
      </c>
    </row>
    <row r="111" spans="1:10" ht="31.5">
      <c r="A111" s="160"/>
      <c r="B111" s="132" t="s">
        <v>148</v>
      </c>
      <c r="C111" s="128" t="s">
        <v>55</v>
      </c>
      <c r="D111" s="128" t="s">
        <v>265</v>
      </c>
      <c r="E111" s="128" t="s">
        <v>73</v>
      </c>
      <c r="F111" s="128" t="s">
        <v>268</v>
      </c>
      <c r="G111" s="163" t="s">
        <v>56</v>
      </c>
      <c r="H111" s="129">
        <f t="shared" si="4"/>
        <v>1</v>
      </c>
      <c r="I111" s="129">
        <f t="shared" si="4"/>
        <v>1</v>
      </c>
      <c r="J111" s="107">
        <f t="shared" si="2"/>
        <v>100</v>
      </c>
    </row>
    <row r="112" spans="1:10" ht="18.75">
      <c r="A112" s="160"/>
      <c r="B112" s="169" t="s">
        <v>269</v>
      </c>
      <c r="C112" s="128" t="s">
        <v>55</v>
      </c>
      <c r="D112" s="128" t="s">
        <v>265</v>
      </c>
      <c r="E112" s="128" t="s">
        <v>73</v>
      </c>
      <c r="F112" s="128" t="s">
        <v>268</v>
      </c>
      <c r="G112" s="163" t="s">
        <v>270</v>
      </c>
      <c r="H112" s="129">
        <v>1</v>
      </c>
      <c r="I112" s="154">
        <v>1</v>
      </c>
      <c r="J112" s="107">
        <f t="shared" si="2"/>
        <v>100</v>
      </c>
    </row>
    <row r="113" spans="1:10" ht="15.75">
      <c r="A113" s="214" t="s">
        <v>18</v>
      </c>
      <c r="B113" s="215"/>
      <c r="C113" s="215"/>
      <c r="D113" s="215"/>
      <c r="E113" s="215"/>
      <c r="F113" s="215"/>
      <c r="G113" s="216"/>
      <c r="H113" s="153">
        <f>H8</f>
        <v>17045.399999999998</v>
      </c>
      <c r="I113" s="153">
        <f>I8</f>
        <v>15505.9</v>
      </c>
      <c r="J113" s="107">
        <f t="shared" si="2"/>
        <v>90.968237765027524</v>
      </c>
    </row>
  </sheetData>
  <mergeCells count="14">
    <mergeCell ref="A113:G113"/>
    <mergeCell ref="G1:J1"/>
    <mergeCell ref="A3:I3"/>
    <mergeCell ref="G4:I4"/>
    <mergeCell ref="C5:C6"/>
    <mergeCell ref="B5:B6"/>
    <mergeCell ref="A5:A6"/>
    <mergeCell ref="G5:G6"/>
    <mergeCell ref="F5:F6"/>
    <mergeCell ref="E5:E6"/>
    <mergeCell ref="D5:D6"/>
    <mergeCell ref="H5:H6"/>
    <mergeCell ref="I5:I6"/>
    <mergeCell ref="J5:J6"/>
  </mergeCells>
  <phoneticPr fontId="3" type="noConversion"/>
  <pageMargins left="0.6692913385826772" right="0.59055118110236227" top="0.55118110236220474" bottom="0.39370078740157483" header="0.31496062992125984" footer="0.39370078740157483"/>
  <pageSetup paperSize="9" scale="74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1"/>
  <sheetViews>
    <sheetView workbookViewId="0">
      <selection activeCell="N16" sqref="N16"/>
    </sheetView>
  </sheetViews>
  <sheetFormatPr defaultRowHeight="15.75"/>
  <cols>
    <col min="1" max="1" width="62.28515625" style="1" customWidth="1"/>
    <col min="2" max="2" width="9.5703125" style="1" customWidth="1"/>
    <col min="3" max="3" width="34.28515625" style="115" customWidth="1"/>
    <col min="4" max="9" width="0" style="1" hidden="1" customWidth="1"/>
    <col min="10" max="10" width="13.140625" style="1" customWidth="1"/>
    <col min="11" max="11" width="10.28515625" style="1" customWidth="1"/>
    <col min="12" max="16384" width="9.140625" style="1"/>
  </cols>
  <sheetData>
    <row r="1" spans="1:12" ht="102.75" customHeight="1">
      <c r="B1" s="205" t="s">
        <v>282</v>
      </c>
      <c r="C1" s="205"/>
      <c r="D1" s="205"/>
      <c r="E1" s="205"/>
      <c r="F1" s="205"/>
      <c r="G1" s="205"/>
      <c r="H1" s="205"/>
      <c r="I1" s="205"/>
      <c r="J1" s="205"/>
      <c r="K1" s="205"/>
      <c r="L1" s="205"/>
    </row>
    <row r="2" spans="1:12" ht="56.25" customHeight="1">
      <c r="A2" s="229" t="s">
        <v>281</v>
      </c>
      <c r="B2" s="229"/>
      <c r="C2" s="229"/>
    </row>
    <row r="3" spans="1:12" ht="19.149999999999999" customHeight="1">
      <c r="B3" s="108"/>
      <c r="C3" s="239" t="s">
        <v>49</v>
      </c>
      <c r="D3" s="239"/>
      <c r="E3" s="239"/>
      <c r="F3" s="239"/>
      <c r="G3" s="239"/>
      <c r="H3" s="239"/>
      <c r="I3" s="239"/>
      <c r="J3" s="239"/>
      <c r="K3" s="239"/>
      <c r="L3" s="239"/>
    </row>
    <row r="4" spans="1:12" s="2" customFormat="1" ht="18.75" customHeight="1">
      <c r="A4" s="230" t="s">
        <v>25</v>
      </c>
      <c r="B4" s="232" t="s">
        <v>179</v>
      </c>
      <c r="C4" s="227" t="s">
        <v>180</v>
      </c>
      <c r="D4" s="227" t="s">
        <v>181</v>
      </c>
      <c r="E4" s="237" t="s">
        <v>182</v>
      </c>
      <c r="F4" s="238"/>
      <c r="G4" s="238"/>
      <c r="H4" s="238"/>
      <c r="I4" s="227" t="s">
        <v>183</v>
      </c>
      <c r="J4" s="227" t="s">
        <v>181</v>
      </c>
      <c r="K4" s="234" t="s">
        <v>185</v>
      </c>
      <c r="L4" s="227" t="s">
        <v>183</v>
      </c>
    </row>
    <row r="5" spans="1:12" s="2" customFormat="1" ht="18.75" customHeight="1">
      <c r="A5" s="231"/>
      <c r="B5" s="233"/>
      <c r="C5" s="228"/>
      <c r="D5" s="228"/>
      <c r="E5" s="227" t="s">
        <v>184</v>
      </c>
      <c r="F5" s="227" t="s">
        <v>185</v>
      </c>
      <c r="G5" s="227" t="s">
        <v>186</v>
      </c>
      <c r="H5" s="227" t="s">
        <v>187</v>
      </c>
      <c r="I5" s="228"/>
      <c r="J5" s="228"/>
      <c r="K5" s="235"/>
      <c r="L5" s="228"/>
    </row>
    <row r="6" spans="1:12" s="2" customFormat="1" ht="18.75">
      <c r="A6" s="231"/>
      <c r="B6" s="233"/>
      <c r="C6" s="228"/>
      <c r="D6" s="228"/>
      <c r="E6" s="228"/>
      <c r="F6" s="228"/>
      <c r="G6" s="228"/>
      <c r="H6" s="228"/>
      <c r="I6" s="228"/>
      <c r="J6" s="228"/>
      <c r="K6" s="236"/>
      <c r="L6" s="228"/>
    </row>
    <row r="7" spans="1:12" s="2" customFormat="1" ht="18.75">
      <c r="A7" s="170">
        <v>1</v>
      </c>
      <c r="B7" s="171">
        <v>2</v>
      </c>
      <c r="C7" s="171">
        <v>3</v>
      </c>
      <c r="D7" s="171">
        <v>4</v>
      </c>
      <c r="E7" s="171">
        <v>5</v>
      </c>
      <c r="F7" s="171">
        <v>6</v>
      </c>
      <c r="G7" s="171">
        <v>7</v>
      </c>
      <c r="H7" s="171">
        <v>8</v>
      </c>
      <c r="I7" s="172" t="s">
        <v>188</v>
      </c>
      <c r="J7" s="171">
        <v>4</v>
      </c>
      <c r="K7" s="171">
        <v>6</v>
      </c>
      <c r="L7" s="172" t="s">
        <v>188</v>
      </c>
    </row>
    <row r="8" spans="1:12" s="2" customFormat="1" ht="18.75">
      <c r="A8" s="173" t="s">
        <v>189</v>
      </c>
      <c r="B8" s="174">
        <v>500</v>
      </c>
      <c r="C8" s="175" t="s">
        <v>190</v>
      </c>
      <c r="D8" s="166">
        <v>1326490.02</v>
      </c>
      <c r="E8" s="166" t="s">
        <v>177</v>
      </c>
      <c r="F8" s="166">
        <v>-259553.4</v>
      </c>
      <c r="G8" s="166" t="s">
        <v>177</v>
      </c>
      <c r="H8" s="166">
        <v>-259553.4</v>
      </c>
      <c r="I8" s="176">
        <v>1586043.42</v>
      </c>
      <c r="J8" s="177">
        <v>1326.5</v>
      </c>
      <c r="K8" s="178">
        <v>-259.60000000000002</v>
      </c>
      <c r="L8" s="168">
        <v>1586</v>
      </c>
    </row>
    <row r="9" spans="1:12" s="2" customFormat="1" ht="18.75">
      <c r="A9" s="179" t="s">
        <v>178</v>
      </c>
      <c r="B9" s="180"/>
      <c r="C9" s="181"/>
      <c r="D9" s="182"/>
      <c r="E9" s="182"/>
      <c r="F9" s="182"/>
      <c r="G9" s="182"/>
      <c r="H9" s="183"/>
      <c r="I9" s="184"/>
      <c r="J9" s="177"/>
      <c r="K9" s="177"/>
      <c r="L9" s="167"/>
    </row>
    <row r="10" spans="1:12" s="2" customFormat="1" ht="18.75">
      <c r="A10" s="185" t="s">
        <v>191</v>
      </c>
      <c r="B10" s="174">
        <v>520</v>
      </c>
      <c r="C10" s="175" t="s">
        <v>190</v>
      </c>
      <c r="D10" s="166" t="s">
        <v>177</v>
      </c>
      <c r="E10" s="166" t="s">
        <v>177</v>
      </c>
      <c r="F10" s="166" t="s">
        <v>177</v>
      </c>
      <c r="G10" s="166" t="s">
        <v>177</v>
      </c>
      <c r="H10" s="166" t="s">
        <v>177</v>
      </c>
      <c r="I10" s="176" t="s">
        <v>177</v>
      </c>
      <c r="J10" s="177"/>
      <c r="K10" s="177"/>
      <c r="L10" s="167"/>
    </row>
    <row r="11" spans="1:12" s="2" customFormat="1" ht="18.75">
      <c r="A11" s="186" t="s">
        <v>192</v>
      </c>
      <c r="B11" s="187"/>
      <c r="C11" s="188"/>
      <c r="D11" s="177"/>
      <c r="E11" s="177"/>
      <c r="F11" s="177"/>
      <c r="G11" s="177"/>
      <c r="H11" s="177"/>
      <c r="I11" s="189"/>
      <c r="J11" s="164"/>
      <c r="K11" s="164"/>
      <c r="L11" s="165"/>
    </row>
    <row r="12" spans="1:12" s="2" customFormat="1" ht="24">
      <c r="A12" s="179" t="s">
        <v>271</v>
      </c>
      <c r="B12" s="180">
        <v>520</v>
      </c>
      <c r="C12" s="181" t="s">
        <v>272</v>
      </c>
      <c r="D12" s="166" t="s">
        <v>177</v>
      </c>
      <c r="E12" s="166" t="s">
        <v>177</v>
      </c>
      <c r="F12" s="166" t="s">
        <v>177</v>
      </c>
      <c r="G12" s="166" t="s">
        <v>177</v>
      </c>
      <c r="H12" s="166" t="s">
        <v>177</v>
      </c>
      <c r="I12" s="176" t="s">
        <v>177</v>
      </c>
      <c r="J12" s="164"/>
      <c r="K12" s="164"/>
      <c r="L12" s="165"/>
    </row>
    <row r="13" spans="1:12" s="2" customFormat="1" ht="24">
      <c r="A13" s="179" t="s">
        <v>273</v>
      </c>
      <c r="B13" s="180">
        <v>520</v>
      </c>
      <c r="C13" s="181" t="s">
        <v>274</v>
      </c>
      <c r="D13" s="166">
        <v>1500000</v>
      </c>
      <c r="E13" s="166" t="s">
        <v>177</v>
      </c>
      <c r="F13" s="166">
        <v>1500000</v>
      </c>
      <c r="G13" s="166" t="s">
        <v>177</v>
      </c>
      <c r="H13" s="166">
        <v>1500000</v>
      </c>
      <c r="I13" s="176" t="s">
        <v>177</v>
      </c>
      <c r="J13" s="166">
        <v>1500000</v>
      </c>
      <c r="K13" s="166">
        <v>1500000</v>
      </c>
      <c r="L13" s="165"/>
    </row>
    <row r="14" spans="1:12" s="2" customFormat="1" ht="35.25">
      <c r="A14" s="179" t="s">
        <v>275</v>
      </c>
      <c r="B14" s="180">
        <v>520</v>
      </c>
      <c r="C14" s="181" t="s">
        <v>276</v>
      </c>
      <c r="D14" s="166">
        <v>1500000</v>
      </c>
      <c r="E14" s="166" t="s">
        <v>177</v>
      </c>
      <c r="F14" s="166">
        <v>1500000</v>
      </c>
      <c r="G14" s="166" t="s">
        <v>177</v>
      </c>
      <c r="H14" s="166">
        <v>1500000</v>
      </c>
      <c r="I14" s="176" t="s">
        <v>177</v>
      </c>
      <c r="J14" s="166">
        <v>1500000</v>
      </c>
      <c r="K14" s="166">
        <v>1500000</v>
      </c>
      <c r="L14" s="165"/>
    </row>
    <row r="15" spans="1:12" s="2" customFormat="1" ht="35.25">
      <c r="A15" s="179" t="s">
        <v>277</v>
      </c>
      <c r="B15" s="180">
        <v>520</v>
      </c>
      <c r="C15" s="181" t="s">
        <v>278</v>
      </c>
      <c r="D15" s="166">
        <v>-1500000</v>
      </c>
      <c r="E15" s="166" t="s">
        <v>177</v>
      </c>
      <c r="F15" s="166">
        <v>-1500000</v>
      </c>
      <c r="G15" s="166" t="s">
        <v>177</v>
      </c>
      <c r="H15" s="166">
        <v>-1500000</v>
      </c>
      <c r="I15" s="176" t="s">
        <v>177</v>
      </c>
      <c r="J15" s="166">
        <v>-1500000</v>
      </c>
      <c r="K15" s="166">
        <v>-1500000</v>
      </c>
      <c r="L15" s="167" t="s">
        <v>177</v>
      </c>
    </row>
    <row r="16" spans="1:12" s="2" customFormat="1" ht="35.25">
      <c r="A16" s="179" t="s">
        <v>279</v>
      </c>
      <c r="B16" s="180">
        <v>520</v>
      </c>
      <c r="C16" s="181" t="s">
        <v>280</v>
      </c>
      <c r="D16" s="166">
        <v>-1500000</v>
      </c>
      <c r="E16" s="166" t="s">
        <v>177</v>
      </c>
      <c r="F16" s="166">
        <v>-1500000</v>
      </c>
      <c r="G16" s="166" t="s">
        <v>177</v>
      </c>
      <c r="H16" s="166">
        <v>-1500000</v>
      </c>
      <c r="I16" s="176" t="s">
        <v>177</v>
      </c>
      <c r="J16" s="166">
        <v>-1500000</v>
      </c>
      <c r="K16" s="166">
        <v>-1500000</v>
      </c>
      <c r="L16" s="168"/>
    </row>
    <row r="17" spans="1:12" s="2" customFormat="1" ht="18.75">
      <c r="A17" s="190" t="s">
        <v>193</v>
      </c>
      <c r="B17" s="187">
        <v>620</v>
      </c>
      <c r="C17" s="188" t="s">
        <v>190</v>
      </c>
      <c r="D17" s="177" t="s">
        <v>177</v>
      </c>
      <c r="E17" s="177" t="s">
        <v>177</v>
      </c>
      <c r="F17" s="177" t="s">
        <v>177</v>
      </c>
      <c r="G17" s="177" t="s">
        <v>177</v>
      </c>
      <c r="H17" s="177" t="s">
        <v>177</v>
      </c>
      <c r="I17" s="191" t="s">
        <v>177</v>
      </c>
      <c r="J17" s="178" t="s">
        <v>177</v>
      </c>
      <c r="K17" s="178" t="s">
        <v>177</v>
      </c>
      <c r="L17" s="192" t="s">
        <v>177</v>
      </c>
    </row>
    <row r="18" spans="1:12" s="2" customFormat="1" ht="18.75">
      <c r="A18" s="193" t="s">
        <v>194</v>
      </c>
      <c r="B18" s="187">
        <v>700</v>
      </c>
      <c r="C18" s="194"/>
      <c r="D18" s="178">
        <v>1387223.5</v>
      </c>
      <c r="E18" s="195" t="s">
        <v>190</v>
      </c>
      <c r="F18" s="178">
        <v>60733.48</v>
      </c>
      <c r="G18" s="178" t="s">
        <v>177</v>
      </c>
      <c r="H18" s="178">
        <v>60733.48</v>
      </c>
      <c r="I18" s="168">
        <v>1326490.02</v>
      </c>
      <c r="J18" s="177">
        <v>1326.5</v>
      </c>
      <c r="K18" s="178">
        <v>-259.60000000000002</v>
      </c>
      <c r="L18" s="168">
        <v>1586</v>
      </c>
    </row>
    <row r="19" spans="1:12" s="2" customFormat="1" ht="18.75">
      <c r="A19" s="196" t="s">
        <v>195</v>
      </c>
      <c r="B19" s="187">
        <v>710</v>
      </c>
      <c r="C19" s="194"/>
      <c r="D19" s="178">
        <v>-17575606.66</v>
      </c>
      <c r="E19" s="195" t="s">
        <v>190</v>
      </c>
      <c r="F19" s="178">
        <v>-17598536.25</v>
      </c>
      <c r="G19" s="178" t="s">
        <v>177</v>
      </c>
      <c r="H19" s="178">
        <v>-17598536.25</v>
      </c>
      <c r="I19" s="197" t="s">
        <v>190</v>
      </c>
      <c r="J19" s="178">
        <v>-17575.599999999999</v>
      </c>
      <c r="K19" s="178">
        <v>-17598.5</v>
      </c>
      <c r="L19" s="197" t="s">
        <v>190</v>
      </c>
    </row>
    <row r="20" spans="1:12" s="2" customFormat="1" ht="18.75">
      <c r="A20" s="198" t="s">
        <v>196</v>
      </c>
      <c r="B20" s="187">
        <v>710</v>
      </c>
      <c r="C20" s="194" t="s">
        <v>197</v>
      </c>
      <c r="D20" s="178">
        <v>-17575606.66</v>
      </c>
      <c r="E20" s="195" t="s">
        <v>190</v>
      </c>
      <c r="F20" s="178">
        <v>-17598536.25</v>
      </c>
      <c r="G20" s="178" t="s">
        <v>177</v>
      </c>
      <c r="H20" s="178">
        <v>-17598536.25</v>
      </c>
      <c r="I20" s="197" t="s">
        <v>190</v>
      </c>
      <c r="J20" s="178">
        <v>-17575.599999999999</v>
      </c>
      <c r="K20" s="178">
        <v>-17598.5</v>
      </c>
      <c r="L20" s="197" t="s">
        <v>190</v>
      </c>
    </row>
    <row r="21" spans="1:12" s="2" customFormat="1" ht="18.75">
      <c r="A21" s="198" t="s">
        <v>198</v>
      </c>
      <c r="B21" s="187">
        <v>710</v>
      </c>
      <c r="C21" s="194" t="s">
        <v>199</v>
      </c>
      <c r="D21" s="178">
        <v>-17575606.66</v>
      </c>
      <c r="E21" s="195" t="s">
        <v>190</v>
      </c>
      <c r="F21" s="178">
        <v>-17598536.25</v>
      </c>
      <c r="G21" s="178" t="s">
        <v>177</v>
      </c>
      <c r="H21" s="178">
        <v>-17598536.25</v>
      </c>
      <c r="I21" s="197" t="s">
        <v>190</v>
      </c>
      <c r="J21" s="178">
        <v>-17575.599999999999</v>
      </c>
      <c r="K21" s="178">
        <v>-17598.5</v>
      </c>
      <c r="L21" s="197" t="s">
        <v>190</v>
      </c>
    </row>
    <row r="22" spans="1:12" s="2" customFormat="1" ht="24">
      <c r="A22" s="198" t="s">
        <v>200</v>
      </c>
      <c r="B22" s="187">
        <v>710</v>
      </c>
      <c r="C22" s="194" t="s">
        <v>201</v>
      </c>
      <c r="D22" s="178">
        <v>-17575606.66</v>
      </c>
      <c r="E22" s="195" t="s">
        <v>190</v>
      </c>
      <c r="F22" s="178">
        <v>-17598536.25</v>
      </c>
      <c r="G22" s="178" t="s">
        <v>177</v>
      </c>
      <c r="H22" s="178">
        <v>-17598536.25</v>
      </c>
      <c r="I22" s="197" t="s">
        <v>190</v>
      </c>
      <c r="J22" s="178">
        <v>-17218.900000000001</v>
      </c>
      <c r="K22" s="178">
        <v>-17265.400000000001</v>
      </c>
      <c r="L22" s="197" t="s">
        <v>190</v>
      </c>
    </row>
    <row r="23" spans="1:12" s="2" customFormat="1" ht="18.75">
      <c r="A23" s="196" t="s">
        <v>202</v>
      </c>
      <c r="B23" s="187">
        <v>720</v>
      </c>
      <c r="C23" s="194"/>
      <c r="D23" s="178">
        <v>18962830.16</v>
      </c>
      <c r="E23" s="195" t="s">
        <v>190</v>
      </c>
      <c r="F23" s="178">
        <v>17659269.73</v>
      </c>
      <c r="G23" s="178" t="s">
        <v>177</v>
      </c>
      <c r="H23" s="178">
        <v>17659269.73</v>
      </c>
      <c r="I23" s="197" t="s">
        <v>190</v>
      </c>
      <c r="J23" s="178">
        <v>18962.8</v>
      </c>
      <c r="K23" s="178">
        <v>17659.3</v>
      </c>
      <c r="L23" s="197" t="s">
        <v>190</v>
      </c>
    </row>
    <row r="24" spans="1:12" s="2" customFormat="1" ht="18.75">
      <c r="A24" s="198" t="s">
        <v>203</v>
      </c>
      <c r="B24" s="187">
        <v>720</v>
      </c>
      <c r="C24" s="194" t="s">
        <v>204</v>
      </c>
      <c r="D24" s="178">
        <v>18962830.16</v>
      </c>
      <c r="E24" s="195" t="s">
        <v>190</v>
      </c>
      <c r="F24" s="178">
        <v>17659269.73</v>
      </c>
      <c r="G24" s="178" t="s">
        <v>177</v>
      </c>
      <c r="H24" s="178">
        <v>17659269.73</v>
      </c>
      <c r="I24" s="197" t="s">
        <v>190</v>
      </c>
      <c r="J24" s="178">
        <v>18962.8</v>
      </c>
      <c r="K24" s="178">
        <v>17659.3</v>
      </c>
      <c r="L24" s="197" t="s">
        <v>190</v>
      </c>
    </row>
    <row r="25" spans="1:12" s="2" customFormat="1" ht="18.75">
      <c r="A25" s="198" t="s">
        <v>205</v>
      </c>
      <c r="B25" s="187">
        <v>720</v>
      </c>
      <c r="C25" s="194" t="s">
        <v>206</v>
      </c>
      <c r="D25" s="178">
        <v>18962830.16</v>
      </c>
      <c r="E25" s="195" t="s">
        <v>190</v>
      </c>
      <c r="F25" s="178">
        <v>17659269.73</v>
      </c>
      <c r="G25" s="178" t="s">
        <v>177</v>
      </c>
      <c r="H25" s="178">
        <v>17659269.73</v>
      </c>
      <c r="I25" s="197" t="s">
        <v>190</v>
      </c>
      <c r="J25" s="178">
        <v>18962.8</v>
      </c>
      <c r="K25" s="178">
        <v>17659.3</v>
      </c>
      <c r="L25" s="197" t="s">
        <v>190</v>
      </c>
    </row>
    <row r="26" spans="1:12" s="2" customFormat="1" ht="24">
      <c r="A26" s="198" t="s">
        <v>207</v>
      </c>
      <c r="B26" s="187">
        <v>720</v>
      </c>
      <c r="C26" s="194" t="s">
        <v>208</v>
      </c>
      <c r="D26" s="178">
        <v>18962830.16</v>
      </c>
      <c r="E26" s="195" t="s">
        <v>190</v>
      </c>
      <c r="F26" s="178">
        <v>17659269.73</v>
      </c>
      <c r="G26" s="178" t="s">
        <v>177</v>
      </c>
      <c r="H26" s="178">
        <v>17659269.73</v>
      </c>
      <c r="I26" s="197" t="s">
        <v>190</v>
      </c>
      <c r="J26" s="178">
        <v>18545.400000000001</v>
      </c>
      <c r="K26" s="178">
        <v>17005.900000000001</v>
      </c>
      <c r="L26" s="197" t="s">
        <v>190</v>
      </c>
    </row>
    <row r="27" spans="1:12" s="2" customFormat="1" ht="18.75">
      <c r="A27" s="199" t="s">
        <v>209</v>
      </c>
      <c r="B27" s="200" t="s">
        <v>210</v>
      </c>
      <c r="C27" s="201" t="s">
        <v>211</v>
      </c>
      <c r="D27" s="201" t="s">
        <v>211</v>
      </c>
      <c r="E27" s="202" t="s">
        <v>177</v>
      </c>
      <c r="F27" s="202" t="s">
        <v>177</v>
      </c>
      <c r="G27" s="202" t="s">
        <v>177</v>
      </c>
      <c r="H27" s="202" t="s">
        <v>177</v>
      </c>
      <c r="I27" s="203" t="s">
        <v>211</v>
      </c>
      <c r="J27" s="201" t="s">
        <v>211</v>
      </c>
      <c r="K27" s="202" t="s">
        <v>177</v>
      </c>
      <c r="L27" s="203" t="s">
        <v>211</v>
      </c>
    </row>
    <row r="28" spans="1:12" s="2" customFormat="1" ht="18.75">
      <c r="B28" s="109"/>
      <c r="C28" s="110"/>
    </row>
    <row r="29" spans="1:12" s="2" customFormat="1" ht="18.75">
      <c r="B29" s="111"/>
      <c r="C29" s="112"/>
    </row>
    <row r="30" spans="1:12" s="2" customFormat="1" ht="18.75">
      <c r="B30" s="111"/>
      <c r="C30" s="112"/>
    </row>
    <row r="31" spans="1:12" s="2" customFormat="1" ht="18.75">
      <c r="B31" s="111"/>
      <c r="C31" s="112"/>
    </row>
    <row r="32" spans="1:12" s="2" customFormat="1" ht="18.75">
      <c r="C32" s="113"/>
    </row>
    <row r="33" spans="3:3" s="2" customFormat="1" ht="18.75">
      <c r="C33" s="113"/>
    </row>
    <row r="34" spans="3:3" s="2" customFormat="1" ht="18.75">
      <c r="C34" s="113"/>
    </row>
    <row r="35" spans="3:3" s="2" customFormat="1" ht="18.75">
      <c r="C35" s="113"/>
    </row>
    <row r="36" spans="3:3" s="2" customFormat="1" ht="18.75">
      <c r="C36" s="113"/>
    </row>
    <row r="37" spans="3:3" s="2" customFormat="1" ht="18.75">
      <c r="C37" s="113"/>
    </row>
    <row r="38" spans="3:3" s="2" customFormat="1" ht="18.75">
      <c r="C38" s="113"/>
    </row>
    <row r="39" spans="3:3" s="2" customFormat="1" ht="18.75">
      <c r="C39" s="113"/>
    </row>
    <row r="40" spans="3:3" s="2" customFormat="1" ht="18.75">
      <c r="C40" s="113"/>
    </row>
    <row r="41" spans="3:3" s="2" customFormat="1" ht="18.75">
      <c r="C41" s="113"/>
    </row>
    <row r="42" spans="3:3" s="2" customFormat="1" ht="18.75">
      <c r="C42" s="113"/>
    </row>
    <row r="43" spans="3:3" s="2" customFormat="1" ht="18.75">
      <c r="C43" s="113"/>
    </row>
    <row r="44" spans="3:3" s="2" customFormat="1" ht="18.75">
      <c r="C44" s="113"/>
    </row>
    <row r="45" spans="3:3" s="2" customFormat="1" ht="18.75">
      <c r="C45" s="113"/>
    </row>
    <row r="46" spans="3:3" s="2" customFormat="1" ht="18.75">
      <c r="C46" s="113"/>
    </row>
    <row r="47" spans="3:3" s="2" customFormat="1" ht="18.75">
      <c r="C47" s="113"/>
    </row>
    <row r="48" spans="3:3" s="2" customFormat="1" ht="18.75">
      <c r="C48" s="113"/>
    </row>
    <row r="49" spans="3:3" s="2" customFormat="1" ht="18.75">
      <c r="C49" s="113"/>
    </row>
    <row r="50" spans="3:3" s="2" customFormat="1" ht="18.75">
      <c r="C50" s="113"/>
    </row>
    <row r="51" spans="3:3" s="2" customFormat="1" ht="18.75">
      <c r="C51" s="113"/>
    </row>
    <row r="52" spans="3:3" s="2" customFormat="1" ht="18.75">
      <c r="C52" s="113"/>
    </row>
    <row r="53" spans="3:3" s="2" customFormat="1" ht="18.75">
      <c r="C53" s="113"/>
    </row>
    <row r="54" spans="3:3" s="2" customFormat="1" ht="18.75">
      <c r="C54" s="113"/>
    </row>
    <row r="55" spans="3:3" s="2" customFormat="1" ht="18.75">
      <c r="C55" s="113"/>
    </row>
    <row r="56" spans="3:3" s="2" customFormat="1" ht="18.75">
      <c r="C56" s="113"/>
    </row>
    <row r="57" spans="3:3" s="2" customFormat="1" ht="18.75">
      <c r="C57" s="113"/>
    </row>
    <row r="58" spans="3:3" s="2" customFormat="1" ht="18.75">
      <c r="C58" s="113"/>
    </row>
    <row r="59" spans="3:3" s="2" customFormat="1" ht="18.75">
      <c r="C59" s="113"/>
    </row>
    <row r="60" spans="3:3" s="2" customFormat="1" ht="18.75">
      <c r="C60" s="113"/>
    </row>
    <row r="61" spans="3:3" s="2" customFormat="1" ht="18.75">
      <c r="C61" s="113"/>
    </row>
    <row r="62" spans="3:3" s="2" customFormat="1" ht="18.75">
      <c r="C62" s="113"/>
    </row>
    <row r="63" spans="3:3" s="2" customFormat="1" ht="18.75">
      <c r="C63" s="113"/>
    </row>
    <row r="64" spans="3:3" s="2" customFormat="1" ht="18.75">
      <c r="C64" s="113"/>
    </row>
    <row r="65" spans="3:3" s="2" customFormat="1" ht="18.75">
      <c r="C65" s="113"/>
    </row>
    <row r="66" spans="3:3" s="2" customFormat="1" ht="18.75">
      <c r="C66" s="113"/>
    </row>
    <row r="67" spans="3:3" s="2" customFormat="1" ht="18.75">
      <c r="C67" s="113"/>
    </row>
    <row r="68" spans="3:3" s="2" customFormat="1" ht="18.75">
      <c r="C68" s="113"/>
    </row>
    <row r="69" spans="3:3" s="2" customFormat="1" ht="18.75">
      <c r="C69" s="113"/>
    </row>
    <row r="70" spans="3:3" s="2" customFormat="1" ht="18.75">
      <c r="C70" s="113"/>
    </row>
    <row r="71" spans="3:3" s="2" customFormat="1" ht="18.75">
      <c r="C71" s="113"/>
    </row>
    <row r="72" spans="3:3" s="2" customFormat="1" ht="18.75">
      <c r="C72" s="113"/>
    </row>
    <row r="73" spans="3:3" s="2" customFormat="1" ht="18.75">
      <c r="C73" s="113"/>
    </row>
    <row r="74" spans="3:3" s="2" customFormat="1" ht="18.75">
      <c r="C74" s="113"/>
    </row>
    <row r="75" spans="3:3" s="2" customFormat="1" ht="18.75">
      <c r="C75" s="113"/>
    </row>
    <row r="76" spans="3:3" s="2" customFormat="1" ht="18.75">
      <c r="C76" s="113"/>
    </row>
    <row r="77" spans="3:3" s="2" customFormat="1" ht="18.75">
      <c r="C77" s="113"/>
    </row>
    <row r="78" spans="3:3" s="2" customFormat="1" ht="18.75">
      <c r="C78" s="113"/>
    </row>
    <row r="79" spans="3:3" s="2" customFormat="1" ht="18.75">
      <c r="C79" s="113"/>
    </row>
    <row r="80" spans="3:3" s="2" customFormat="1" ht="18.75">
      <c r="C80" s="113"/>
    </row>
    <row r="81" spans="3:3" s="2" customFormat="1" ht="18.75">
      <c r="C81" s="113"/>
    </row>
    <row r="82" spans="3:3" s="2" customFormat="1" ht="18.75">
      <c r="C82" s="113"/>
    </row>
    <row r="83" spans="3:3" s="2" customFormat="1" ht="18.75">
      <c r="C83" s="113"/>
    </row>
    <row r="84" spans="3:3" s="2" customFormat="1" ht="18.75">
      <c r="C84" s="113"/>
    </row>
    <row r="85" spans="3:3" s="2" customFormat="1" ht="18.75">
      <c r="C85" s="113"/>
    </row>
    <row r="86" spans="3:3" s="2" customFormat="1" ht="18.75">
      <c r="C86" s="113"/>
    </row>
    <row r="87" spans="3:3" s="2" customFormat="1" ht="18.75">
      <c r="C87" s="113"/>
    </row>
    <row r="88" spans="3:3" s="2" customFormat="1" ht="18.75">
      <c r="C88" s="113"/>
    </row>
    <row r="89" spans="3:3" s="2" customFormat="1" ht="18.75">
      <c r="C89" s="113"/>
    </row>
    <row r="90" spans="3:3" s="2" customFormat="1" ht="18.75">
      <c r="C90" s="113"/>
    </row>
    <row r="91" spans="3:3" s="2" customFormat="1" ht="18.75">
      <c r="C91" s="113"/>
    </row>
    <row r="92" spans="3:3" s="2" customFormat="1" ht="18.75">
      <c r="C92" s="113"/>
    </row>
    <row r="93" spans="3:3" s="2" customFormat="1" ht="18.75">
      <c r="C93" s="113"/>
    </row>
    <row r="94" spans="3:3" s="2" customFormat="1" ht="18.75">
      <c r="C94" s="113"/>
    </row>
    <row r="95" spans="3:3" s="2" customFormat="1" ht="18.75">
      <c r="C95" s="113"/>
    </row>
    <row r="96" spans="3:3" s="2" customFormat="1" ht="18.75">
      <c r="C96" s="113"/>
    </row>
    <row r="97" spans="3:3" s="2" customFormat="1" ht="18.75">
      <c r="C97" s="113"/>
    </row>
    <row r="98" spans="3:3" s="2" customFormat="1" ht="18.75">
      <c r="C98" s="113"/>
    </row>
    <row r="99" spans="3:3" s="2" customFormat="1" ht="18.75">
      <c r="C99" s="113"/>
    </row>
    <row r="100" spans="3:3" s="2" customFormat="1" ht="18.75">
      <c r="C100" s="113"/>
    </row>
    <row r="101" spans="3:3" s="2" customFormat="1" ht="18.75">
      <c r="C101" s="113"/>
    </row>
    <row r="102" spans="3:3" s="2" customFormat="1" ht="18.75">
      <c r="C102" s="113"/>
    </row>
    <row r="103" spans="3:3" s="2" customFormat="1" ht="18.75">
      <c r="C103" s="113"/>
    </row>
    <row r="104" spans="3:3" s="2" customFormat="1" ht="18.75">
      <c r="C104" s="113"/>
    </row>
    <row r="105" spans="3:3" s="2" customFormat="1" ht="18.75">
      <c r="C105" s="113"/>
    </row>
    <row r="106" spans="3:3" s="2" customFormat="1" ht="18.75">
      <c r="C106" s="113"/>
    </row>
    <row r="107" spans="3:3" s="2" customFormat="1" ht="18.75">
      <c r="C107" s="113"/>
    </row>
    <row r="108" spans="3:3" s="2" customFormat="1" ht="18.75">
      <c r="C108" s="113"/>
    </row>
    <row r="109" spans="3:3" s="2" customFormat="1" ht="18.75">
      <c r="C109" s="113"/>
    </row>
    <row r="110" spans="3:3" s="2" customFormat="1" ht="18.75">
      <c r="C110" s="113"/>
    </row>
    <row r="111" spans="3:3" s="2" customFormat="1" ht="18.75">
      <c r="C111" s="113"/>
    </row>
    <row r="112" spans="3:3" s="2" customFormat="1" ht="18.75">
      <c r="C112" s="113"/>
    </row>
    <row r="113" spans="3:3" s="2" customFormat="1" ht="18.75">
      <c r="C113" s="113"/>
    </row>
    <row r="114" spans="3:3" s="2" customFormat="1" ht="18.75">
      <c r="C114" s="113"/>
    </row>
    <row r="115" spans="3:3" s="2" customFormat="1" ht="18.75">
      <c r="C115" s="113"/>
    </row>
    <row r="116" spans="3:3" s="2" customFormat="1" ht="18.75">
      <c r="C116" s="113"/>
    </row>
    <row r="117" spans="3:3" s="2" customFormat="1" ht="18.75">
      <c r="C117" s="113"/>
    </row>
    <row r="118" spans="3:3" s="2" customFormat="1" ht="18.75">
      <c r="C118" s="113"/>
    </row>
    <row r="119" spans="3:3" s="2" customFormat="1" ht="18.75">
      <c r="C119" s="113"/>
    </row>
    <row r="120" spans="3:3" s="2" customFormat="1" ht="18.75">
      <c r="C120" s="113"/>
    </row>
    <row r="121" spans="3:3" s="2" customFormat="1" ht="18.75">
      <c r="C121" s="113"/>
    </row>
    <row r="122" spans="3:3" s="2" customFormat="1" ht="18.75">
      <c r="C122" s="113"/>
    </row>
    <row r="123" spans="3:3" s="2" customFormat="1" ht="18.75">
      <c r="C123" s="113"/>
    </row>
    <row r="124" spans="3:3" s="2" customFormat="1" ht="18.75">
      <c r="C124" s="113"/>
    </row>
    <row r="125" spans="3:3" s="2" customFormat="1" ht="18.75">
      <c r="C125" s="113"/>
    </row>
    <row r="126" spans="3:3" s="2" customFormat="1" ht="18.75">
      <c r="C126" s="113"/>
    </row>
    <row r="127" spans="3:3" s="2" customFormat="1" ht="18.75">
      <c r="C127" s="113"/>
    </row>
    <row r="128" spans="3:3" s="2" customFormat="1" ht="18.75">
      <c r="C128" s="113"/>
    </row>
    <row r="129" spans="3:3" s="2" customFormat="1" ht="18.75">
      <c r="C129" s="113"/>
    </row>
    <row r="130" spans="3:3" s="2" customFormat="1" ht="18.75">
      <c r="C130" s="113"/>
    </row>
    <row r="131" spans="3:3" s="2" customFormat="1" ht="18.75">
      <c r="C131" s="113"/>
    </row>
    <row r="132" spans="3:3" s="2" customFormat="1" ht="18.75">
      <c r="C132" s="113"/>
    </row>
    <row r="133" spans="3:3" s="2" customFormat="1" ht="18.75">
      <c r="C133" s="113"/>
    </row>
    <row r="134" spans="3:3" s="2" customFormat="1" ht="18.75">
      <c r="C134" s="113"/>
    </row>
    <row r="135" spans="3:3" s="2" customFormat="1" ht="18.75">
      <c r="C135" s="113"/>
    </row>
    <row r="136" spans="3:3">
      <c r="C136" s="114"/>
    </row>
    <row r="137" spans="3:3">
      <c r="C137" s="114"/>
    </row>
    <row r="138" spans="3:3">
      <c r="C138" s="114"/>
    </row>
    <row r="139" spans="3:3">
      <c r="C139" s="114"/>
    </row>
    <row r="140" spans="3:3">
      <c r="C140" s="114"/>
    </row>
    <row r="141" spans="3:3">
      <c r="C141" s="114"/>
    </row>
  </sheetData>
  <mergeCells count="16">
    <mergeCell ref="B1:L1"/>
    <mergeCell ref="G5:G6"/>
    <mergeCell ref="H5:H6"/>
    <mergeCell ref="J4:J6"/>
    <mergeCell ref="L4:L6"/>
    <mergeCell ref="A2:C2"/>
    <mergeCell ref="A4:A6"/>
    <mergeCell ref="B4:B6"/>
    <mergeCell ref="C4:C6"/>
    <mergeCell ref="D4:D6"/>
    <mergeCell ref="K4:K6"/>
    <mergeCell ref="E4:H4"/>
    <mergeCell ref="I4:I6"/>
    <mergeCell ref="E5:E6"/>
    <mergeCell ref="F5:F6"/>
    <mergeCell ref="C3:L3"/>
  </mergeCells>
  <pageMargins left="0.70866141732283472" right="0.70866141732283472" top="0.74803149606299213" bottom="0.74803149606299213" header="0.31496062992125984" footer="0.31496062992125984"/>
  <pageSetup paperSize="9" scale="71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1</vt:lpstr>
      <vt:lpstr>прил9</vt:lpstr>
      <vt:lpstr>прил 13</vt:lpstr>
      <vt:lpstr>Лист1</vt:lpstr>
      <vt:lpstr>Лист2</vt:lpstr>
      <vt:lpstr>'1'!Область_печати</vt:lpstr>
      <vt:lpstr>'прил 13'!Область_печати</vt:lpstr>
      <vt:lpstr>прил9!Область_печати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glbuch</cp:lastModifiedBy>
  <cp:lastPrinted>2019-03-20T05:17:26Z</cp:lastPrinted>
  <dcterms:created xsi:type="dcterms:W3CDTF">2007-09-12T09:25:25Z</dcterms:created>
  <dcterms:modified xsi:type="dcterms:W3CDTF">2019-03-20T05:18:05Z</dcterms:modified>
</cp:coreProperties>
</file>